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44" windowWidth="30660" windowHeight="12720"/>
  </bookViews>
  <sheets>
    <sheet name="Bestelformulier_Surprises" sheetId="9" r:id="rId1"/>
  </sheets>
  <definedNames>
    <definedName name="_xlnm._FilterDatabase" localSheetId="0" hidden="1">Bestelformulier_Surprises!$E$9:$AA$9</definedName>
    <definedName name="_xlnm.Print_Titles" localSheetId="0">Bestelformulier_Surprises!$6:$9</definedName>
  </definedNames>
  <calcPr calcId="145621"/>
</workbook>
</file>

<file path=xl/calcChain.xml><?xml version="1.0" encoding="utf-8"?>
<calcChain xmlns="http://schemas.openxmlformats.org/spreadsheetml/2006/main">
  <c r="C8" i="9" l="1"/>
  <c r="P4" i="9" s="1"/>
  <c r="C7" i="9"/>
  <c r="Q3" i="9"/>
  <c r="N3" i="9"/>
  <c r="AA2" i="9"/>
  <c r="X2" i="9"/>
  <c r="V2" i="9"/>
  <c r="S2" i="9"/>
  <c r="AD8" i="9" l="1"/>
  <c r="Q5" i="9"/>
</calcChain>
</file>

<file path=xl/comments1.xml><?xml version="1.0" encoding="utf-8"?>
<comments xmlns="http://schemas.openxmlformats.org/spreadsheetml/2006/main">
  <authors>
    <author>Walter Maes</author>
    <author>WALTER MAES</author>
  </authors>
  <commentList>
    <comment ref="C4" authorId="0">
      <text>
        <r>
          <rPr>
            <sz val="8"/>
            <color indexed="32"/>
            <rFont val="Verdana"/>
            <family val="2"/>
          </rPr>
          <t>Bij inlevering onbeschadigd bokaal zonder 
deksel wordt de 1€ teruggave geregeld.</t>
        </r>
      </text>
    </comment>
    <comment ref="Q4" authorId="0">
      <text>
        <r>
          <rPr>
            <sz val="9"/>
            <color theme="1"/>
            <rFont val="Calibri"/>
            <family val="2"/>
          </rPr>
          <t>Massagesalon gelegen 
Sint-Katelijne-Waver</t>
        </r>
      </text>
    </comment>
    <comment ref="C7" authorId="1">
      <text>
        <r>
          <rPr>
            <i/>
            <sz val="8"/>
            <color indexed="39"/>
            <rFont val="Verdana"/>
            <family val="2"/>
          </rPr>
          <t>RESERVATIE of BESTELLING of FACTUUR.
Vul in deze kolom het gewenst aantal in 
naast de gekozen referenties.  
Geef de tabel een naam en stuur hem op.</t>
        </r>
      </text>
    </comment>
    <comment ref="R7" authorId="1">
      <text>
        <r>
          <rPr>
            <sz val="10"/>
            <color indexed="21"/>
            <rFont val="Calibri"/>
            <family val="2"/>
          </rPr>
          <t>Verse vruchten hebben een suikergehalte tussen 3% 
en 15 % op vers eetbaar gewicht.   Gedroogde fruit 
heeft een vermeld suiker % op de verpakking.</t>
        </r>
      </text>
    </comment>
    <comment ref="W7" authorId="1">
      <text>
        <r>
          <rPr>
            <sz val="8"/>
            <color indexed="60"/>
            <rFont val="Verdana"/>
            <family val="2"/>
          </rPr>
          <t xml:space="preserve">Out-of-Stock recept: wordt op verzoek hernomen. </t>
        </r>
      </text>
    </comment>
    <comment ref="X7" authorId="1">
      <text>
        <r>
          <rPr>
            <sz val="10"/>
            <color indexed="21"/>
            <rFont val="Calibri"/>
            <family val="2"/>
          </rPr>
          <t xml:space="preserve">De kostprijs wordt boekhoudkundig correct berekend. </t>
        </r>
      </text>
    </comment>
    <comment ref="C8" authorId="0">
      <text>
        <r>
          <rPr>
            <sz val="8"/>
            <color indexed="32"/>
            <rFont val="Verdana"/>
            <family val="2"/>
          </rPr>
          <t xml:space="preserve">DE SOM IS AFGEROND OP EEN LAGER 0,5 €.  
Dit om cash betaling eenvoudig te houden. </t>
        </r>
      </text>
    </comment>
    <comment ref="J8" authorId="1">
      <text>
        <r>
          <rPr>
            <sz val="10"/>
            <color indexed="21"/>
            <rFont val="Calibri"/>
            <family val="2"/>
            <scheme val="minor"/>
          </rPr>
          <t>Cachet is een speelse of cryptische benaming die enig 
verband legt tussen  eigenschappen als gezondheid en 
kenmerken als smaak, kleur en textuur in het recept</t>
        </r>
      </text>
    </comment>
    <comment ref="L8" authorId="0">
      <text>
        <r>
          <rPr>
            <sz val="8"/>
            <color indexed="21"/>
            <rFont val="Verdana"/>
            <family val="2"/>
          </rPr>
          <t>Aantal arbeidsintensieve bewerkingen in manuur
equivalenten om textuur verfijning te bekomen én
om gezondheidsbijdrage te behouden.</t>
        </r>
      </text>
    </comment>
    <comment ref="M8" authorId="1">
      <text>
        <r>
          <rPr>
            <sz val="10"/>
            <color indexed="21"/>
            <rFont val="Calibri"/>
            <family val="2"/>
          </rPr>
          <t xml:space="preserve">Exotisch fruit wordt om zijn karakteristieke toets 
vermengd om de inheemse smaken te versterken. </t>
        </r>
      </text>
    </comment>
    <comment ref="N8" authorId="1">
      <text>
        <r>
          <rPr>
            <sz val="10"/>
            <color indexed="21"/>
            <rFont val="Calibri"/>
            <family val="2"/>
          </rPr>
          <t xml:space="preserve">Gedroogd fruit zit boordevol micronutriënten, vezels en antioxidanten.
Half-fabrikaat of vruchtvlees of fruitsap verfijnt de smaak en textuur. 
Door ontpitten zit er meer heilzame bioactieve stoffen uit de schil in. </t>
        </r>
      </text>
    </comment>
    <comment ref="O8" authorId="1">
      <text>
        <r>
          <rPr>
            <sz val="10"/>
            <color indexed="21"/>
            <rFont val="Calibri"/>
            <family val="2"/>
          </rPr>
          <t>Specifieke of appel-peer-dadel stropen dienen om smaak, 
kleur én consistentie te combineren met zoetheid i.p.v. 
goedkope geraffineerde suiker zonder voedingswaarde.</t>
        </r>
      </text>
    </comment>
    <comment ref="P8" authorId="1">
      <text>
        <r>
          <rPr>
            <sz val="10"/>
            <color indexed="21"/>
            <rFont val="Calibri"/>
            <family val="2"/>
          </rPr>
          <t xml:space="preserve">Likeuren, essences, concentraten, extracten worden zelden gebruikt 
want duur.  Wel op vraag en soms heeft het ook wel zijn meerwaarde. 
Aroma's dienen om een smaak-'spoor' in een vrucht te onderstrepen. </t>
        </r>
      </text>
    </comment>
    <comment ref="Q8" authorId="0">
      <text>
        <r>
          <rPr>
            <sz val="8"/>
            <color indexed="21"/>
            <rFont val="Verdana"/>
            <family val="2"/>
          </rPr>
          <t>Toegevoegd natuurlijke suikers of merk 
suikervervanger met omrekeningsfactor.</t>
        </r>
      </text>
    </comment>
    <comment ref="S8" authorId="1">
      <text>
        <r>
          <rPr>
            <sz val="10"/>
            <color indexed="21"/>
            <rFont val="Calibri"/>
            <family val="2"/>
          </rPr>
          <t xml:space="preserve">Voor het Totaal suikergehalte wordt elk ingrediënt verrekend. Bij 
een suikervervanger of weinig toegevoegde suiker dan is dit % laag.  </t>
        </r>
      </text>
    </comment>
    <comment ref="T8" authorId="1">
      <text>
        <r>
          <rPr>
            <sz val="10"/>
            <color indexed="21"/>
            <rFont val="Calibri"/>
            <family val="2"/>
          </rPr>
          <t>Het fruit in stropen of in appeldiksap of in gedroogd  
of gerehydrateerd fruit en in citroenconcentraat, is 
thermisch behandeld en wordt NIET geteld als vers fruit.</t>
        </r>
      </text>
    </comment>
    <comment ref="U8" authorId="1">
      <text>
        <r>
          <rPr>
            <sz val="10"/>
            <color indexed="21"/>
            <rFont val="Calibri"/>
            <family val="2"/>
          </rPr>
          <t xml:space="preserve">Voor het 'Plukpark' fruitgehalte wordt ENKEL het VERS of 
voorbereid gewicht geteld aanwezig in het eindproduct. </t>
        </r>
      </text>
    </comment>
    <comment ref="V8" authorId="1">
      <text>
        <r>
          <rPr>
            <sz val="10"/>
            <color indexed="21"/>
            <rFont val="Calibri"/>
            <family val="2"/>
          </rPr>
          <t>Dit percentage geeft totaal weer aan aroma's, 
extracten, of likeur plus citroensap en pectine.</t>
        </r>
      </text>
    </comment>
    <comment ref="W8" authorId="1">
      <text>
        <r>
          <rPr>
            <sz val="8"/>
            <color indexed="60"/>
            <rFont val="Verdana"/>
            <family val="2"/>
          </rPr>
          <t>Deze korting is al verrekend in de artikelprijs (per VE). 
Het bedrag €/kg is de oorspronkelijke fabricage kost.</t>
        </r>
      </text>
    </comment>
    <comment ref="Y8" authorId="1">
      <text>
        <r>
          <rPr>
            <sz val="8"/>
            <color indexed="60"/>
            <rFont val="Verdana"/>
            <family val="2"/>
          </rPr>
          <t xml:space="preserve">Leeggoed bedraagt 1 € / VE. </t>
        </r>
      </text>
    </comment>
    <comment ref="C9" authorId="1">
      <text>
        <r>
          <rPr>
            <i/>
            <sz val="8"/>
            <color indexed="81"/>
            <rFont val="Verdana"/>
            <family val="2"/>
          </rPr>
          <t>HOE OP UW VOORKEUREN FILTEREN ?
Indien onder de titels geen pijltjes aanwezig:
-&gt; Selecteer rij E9 tot Z9 en klik in het LINT 
menu DATA aan, kies daar voor Filter.   
Klikken op een pijltje opent een lijst met de 
inhoud van die kolom. 
U kunt nu uw (niet-) keuze aan- of afvinken.
De overgebleven rijen voldoen aan uw criteria.
TERUG NAAR VOLLEDIGE TABEL
Klik op gefilterde pijltjes en kies 'filter wissen'.</t>
        </r>
      </text>
    </comment>
    <comment ref="AD14" authorId="1">
      <text>
        <r>
          <rPr>
            <i/>
            <sz val="8"/>
            <color indexed="39"/>
            <rFont val="Verdana"/>
            <family val="2"/>
          </rPr>
          <t>GEEN aroma of likeur.</t>
        </r>
      </text>
    </comment>
    <comment ref="AD15" authorId="1">
      <text>
        <r>
          <rPr>
            <i/>
            <sz val="8"/>
            <color indexed="39"/>
            <rFont val="Verdana"/>
            <family val="2"/>
          </rPr>
          <t>Samengesteld aroma 
met likeur of zeste</t>
        </r>
      </text>
    </comment>
    <comment ref="D122" authorId="1">
      <text>
        <r>
          <rPr>
            <i/>
            <sz val="9"/>
            <color indexed="39"/>
            <rFont val="Verdana"/>
            <family val="2"/>
          </rPr>
          <t>Invoegen best onder tweede lijn hierboven, 
en dan de VBA code aanpassen.</t>
        </r>
      </text>
    </comment>
    <comment ref="K124" authorId="1">
      <text>
        <r>
          <rPr>
            <sz val="10"/>
            <color indexed="21"/>
            <rFont val="Calibri"/>
            <family val="2"/>
          </rPr>
          <t>Vruchten hebben een suikergehalte tussen 3% en 15 % op vers eetbaar gewicht: 
De fruitsoorten hier vermeld staan in dalende volgorde van concentratie.  
Het totaal % aan fruit (de 1 tot 4 soorten) en % suiker staat in kolom R &amp; S.</t>
        </r>
      </text>
    </comment>
  </commentList>
</comments>
</file>

<file path=xl/sharedStrings.xml><?xml version="1.0" encoding="utf-8"?>
<sst xmlns="http://schemas.openxmlformats.org/spreadsheetml/2006/main" count="1222" uniqueCount="374">
  <si>
    <t>!</t>
  </si>
  <si>
    <t>Fruitbereidingen van HET PLUKPARK: Bestellijst</t>
  </si>
  <si>
    <t>Kies een fruitsoort</t>
  </si>
  <si>
    <t>In kolom hoogste %</t>
  </si>
  <si>
    <t>Kies aroma / likeur</t>
  </si>
  <si>
    <t>In kolom 
Aroma</t>
  </si>
  <si>
    <t>Winkelkar</t>
  </si>
  <si>
    <t>Korte Keten Onderneming BE 0791.533.361</t>
  </si>
  <si>
    <t>FAVV-toelating: AER / VLI / 057 456  en LID van FERM</t>
  </si>
  <si>
    <t>Boek</t>
  </si>
  <si>
    <t>Kenmerk van het recept</t>
  </si>
  <si>
    <t>Ingrediënten &amp; bewerkingen bepalen smaak, kleur, textuur.</t>
  </si>
  <si>
    <r>
      <t xml:space="preserve">Gehaltes  
</t>
    </r>
    <r>
      <rPr>
        <sz val="9"/>
        <color theme="1" tint="0.14999847407452621"/>
        <rFont val="Bookman Old Style"/>
        <family val="1"/>
      </rPr>
      <t>{ Om totaal fruitgehalte te kennen beide % optellen }</t>
    </r>
  </si>
  <si>
    <t>Fabricagekost    &amp;    Verkoopprijs</t>
  </si>
  <si>
    <t>VBA Code en Macro's uitschakelen voor webdownload.</t>
  </si>
  <si>
    <t>[ 2de % ]
vers fruit</t>
  </si>
  <si>
    <t>Cachet van de bereiding</t>
  </si>
  <si>
    <t>[ 3de % ] vers
Exotische FS</t>
  </si>
  <si>
    <t>Gedroogd of
Ontpit Vruchtvlees</t>
  </si>
  <si>
    <t>Special stroop
A,P,D-stroop</t>
  </si>
  <si>
    <t>[Aroma]&lt; 2%
Likeuren e.a.</t>
  </si>
  <si>
    <t>Bijgevoegd Suiker</t>
  </si>
  <si>
    <t>Ingekocht Bewerkt fruit</t>
  </si>
  <si>
    <t>Eigen teelt Plukpark-fruit</t>
  </si>
  <si>
    <t xml:space="preserve">per kg </t>
  </si>
  <si>
    <t>per VE</t>
  </si>
  <si>
    <t>verpakking</t>
  </si>
  <si>
    <t>FILTERS &gt;&gt;</t>
  </si>
  <si>
    <t>Confituur</t>
  </si>
  <si>
    <t>framboos</t>
  </si>
  <si>
    <t>-</t>
  </si>
  <si>
    <t>242_190</t>
  </si>
  <si>
    <t>De pro's van framboos</t>
  </si>
  <si>
    <t>minder pitjes</t>
  </si>
  <si>
    <t>A,P,D-stroop</t>
  </si>
  <si>
    <t>glas 324 ml</t>
  </si>
  <si>
    <t>Kolom niet verwijderen</t>
  </si>
  <si>
    <t>pruim</t>
  </si>
  <si>
    <t>kruisbes</t>
  </si>
  <si>
    <t>241_189</t>
  </si>
  <si>
    <t>Presidential</t>
  </si>
  <si>
    <t>glas 550 ml</t>
  </si>
  <si>
    <t>Geen rijen die kruisen met deze kolom verwijderen.</t>
  </si>
  <si>
    <t>rode bes</t>
  </si>
  <si>
    <t>241_188</t>
  </si>
  <si>
    <t>weinig pitjes</t>
  </si>
  <si>
    <t>aardbei</t>
  </si>
  <si>
    <t>rabarber</t>
  </si>
  <si>
    <t>241_187</t>
  </si>
  <si>
    <t>241_183</t>
  </si>
  <si>
    <t>hele bes</t>
  </si>
  <si>
    <t>241_182</t>
  </si>
  <si>
    <t>To warm up your mistress</t>
  </si>
  <si>
    <t>appel</t>
  </si>
  <si>
    <t>241_181</t>
  </si>
  <si>
    <t>Low sugar maar zoet</t>
  </si>
  <si>
    <t>zwarte bes</t>
  </si>
  <si>
    <t>241_180</t>
  </si>
  <si>
    <t>Midnight Express</t>
  </si>
  <si>
    <t>*Campari*</t>
  </si>
  <si>
    <t>*citroen zeste*</t>
  </si>
  <si>
    <t>241_179</t>
  </si>
  <si>
    <t>Needs discipline to resist</t>
  </si>
  <si>
    <t>*gember*</t>
  </si>
  <si>
    <t>241_178</t>
  </si>
  <si>
    <t>Groen flirt met geel</t>
  </si>
  <si>
    <t>smeuiïg</t>
  </si>
  <si>
    <t>*kaneel*</t>
  </si>
  <si>
    <t>jostabes</t>
  </si>
  <si>
    <t>241_177</t>
  </si>
  <si>
    <t>Once you go black, you never go …</t>
  </si>
  <si>
    <t>*kardemom*</t>
  </si>
  <si>
    <t>kweepeer</t>
  </si>
  <si>
    <t>mango</t>
  </si>
  <si>
    <t>234_176</t>
  </si>
  <si>
    <t>Aristocrats prefer exotic</t>
  </si>
  <si>
    <t>kaki</t>
  </si>
  <si>
    <t>glas 370 ml</t>
  </si>
  <si>
    <t>*Limoncello*</t>
  </si>
  <si>
    <t>peer</t>
  </si>
  <si>
    <t>234_175</t>
  </si>
  <si>
    <t>Eigen soort eerst</t>
  </si>
  <si>
    <t>*oranjebloesem*</t>
  </si>
  <si>
    <t>met stukjes</t>
  </si>
  <si>
    <t>abrikoos</t>
  </si>
  <si>
    <t>Compote</t>
  </si>
  <si>
    <t>*saffraan*</t>
  </si>
  <si>
    <t>*sinaas zeste</t>
  </si>
  <si>
    <t>234_172</t>
  </si>
  <si>
    <t>banaan</t>
  </si>
  <si>
    <t>234_171</t>
  </si>
  <si>
    <t>Kinder Surprice</t>
  </si>
  <si>
    <t>karakteristiek bloemenhoning</t>
  </si>
  <si>
    <t>appel &amp;-sap</t>
  </si>
  <si>
    <t>Zomer-honing</t>
  </si>
  <si>
    <t>glas 720 ml</t>
  </si>
  <si>
    <t>234_170</t>
  </si>
  <si>
    <t>234_169</t>
  </si>
  <si>
    <t>zoet met vleugje citrus</t>
  </si>
  <si>
    <t>citroen zeste</t>
  </si>
  <si>
    <t>*</t>
  </si>
  <si>
    <t>234_168</t>
  </si>
  <si>
    <t>Perfect bij stuk everzwijn</t>
  </si>
  <si>
    <t>234_167</t>
  </si>
  <si>
    <t>Blanc de Blancs</t>
  </si>
  <si>
    <t>rood citrus sap</t>
  </si>
  <si>
    <t>kweepeer aftap</t>
  </si>
  <si>
    <t>kardemom</t>
  </si>
  <si>
    <t>blauwe bes</t>
  </si>
  <si>
    <t>braambes</t>
  </si>
  <si>
    <t>233_164</t>
  </si>
  <si>
    <t>gele framboos</t>
  </si>
  <si>
    <t>233_163</t>
  </si>
  <si>
    <t>Mirabelle de Nancy</t>
  </si>
  <si>
    <t>233_162</t>
  </si>
  <si>
    <t>Orange matters</t>
  </si>
  <si>
    <t>sinaas zeste</t>
  </si>
  <si>
    <t>kers</t>
  </si>
  <si>
    <t>kriek</t>
  </si>
  <si>
    <t>233_161</t>
  </si>
  <si>
    <t>Frikadellenkoek met …</t>
  </si>
  <si>
    <t>hele vrucht</t>
  </si>
  <si>
    <t>krieken aftap</t>
  </si>
  <si>
    <t>233_160</t>
  </si>
  <si>
    <t>Mira en de rode barbaar</t>
  </si>
  <si>
    <t>vleugje sinaas</t>
  </si>
  <si>
    <t>233_159</t>
  </si>
  <si>
    <t>mirabel</t>
  </si>
  <si>
    <t>Meer dan zoet genoeg</t>
  </si>
  <si>
    <t>moerbei</t>
  </si>
  <si>
    <t>233_158</t>
  </si>
  <si>
    <t>233_157</t>
  </si>
  <si>
    <t>perzik</t>
  </si>
  <si>
    <t>233_156</t>
  </si>
  <si>
    <t>Blue blue est l'amour</t>
  </si>
  <si>
    <t>Blauwe pruim</t>
  </si>
  <si>
    <t>dadelstroop</t>
  </si>
  <si>
    <t>pompelmoes</t>
  </si>
  <si>
    <t>233_155</t>
  </si>
  <si>
    <t>233_154</t>
  </si>
  <si>
    <t>Summerdeal Claude</t>
  </si>
  <si>
    <t>Reine Claude Verte</t>
  </si>
  <si>
    <t>233_153</t>
  </si>
  <si>
    <t>New Sound BBBZ</t>
  </si>
  <si>
    <t>zwarte bes aftap</t>
  </si>
  <si>
    <t>233_152</t>
  </si>
  <si>
    <t>Black &amp; Lecker</t>
  </si>
  <si>
    <t>weinig pitjes plus gehele bes</t>
  </si>
  <si>
    <t>rozebottel</t>
  </si>
  <si>
    <t>233_151</t>
  </si>
  <si>
    <t>Sweet Sixteen</t>
  </si>
  <si>
    <t>veenbes</t>
  </si>
  <si>
    <t>233_150</t>
  </si>
  <si>
    <t>ZhIJ koos voor zacht</t>
  </si>
  <si>
    <t>vijg</t>
  </si>
  <si>
    <t>233_149</t>
  </si>
  <si>
    <t>Black Velvet</t>
  </si>
  <si>
    <t>witte bes</t>
  </si>
  <si>
    <t>233_148</t>
  </si>
  <si>
    <t>233_147</t>
  </si>
  <si>
    <t>rode en minder pitjes</t>
  </si>
  <si>
    <t>233_146</t>
  </si>
  <si>
    <t>233_145</t>
  </si>
  <si>
    <t>met kriekenbier</t>
  </si>
  <si>
    <t>Kiekenbier</t>
  </si>
  <si>
    <t>233_144</t>
  </si>
  <si>
    <t>Het Rode Gevlij</t>
  </si>
  <si>
    <t>232_143</t>
  </si>
  <si>
    <t>rode bes aftap</t>
  </si>
  <si>
    <t>Bij DOMS Humbeek 
 Enkel zaterdag VM</t>
  </si>
  <si>
    <t>glas 400 ml</t>
  </si>
  <si>
    <t>Einde keuzelijsten</t>
  </si>
  <si>
    <t>224_138</t>
  </si>
  <si>
    <t>Top down, Bottom up</t>
  </si>
  <si>
    <t>Versie 19-5</t>
  </si>
  <si>
    <t>223_135</t>
  </si>
  <si>
    <t>zonder doornen ! minder pitjes</t>
  </si>
  <si>
    <t>223_134</t>
  </si>
  <si>
    <t>Zoet maar geen zonde</t>
  </si>
  <si>
    <t>kaneel</t>
  </si>
  <si>
    <t>222_132</t>
  </si>
  <si>
    <t>bessen mix</t>
  </si>
  <si>
    <t>steranijs</t>
  </si>
  <si>
    <t>214_131</t>
  </si>
  <si>
    <t>Christmas Capriolen</t>
  </si>
  <si>
    <t>214_130</t>
  </si>
  <si>
    <t>Beauty &amp; the Bless</t>
  </si>
  <si>
    <t>214_129</t>
  </si>
  <si>
    <t>De apotheek van de gouden eeuw</t>
  </si>
  <si>
    <t>minder pitjes en zoeter</t>
  </si>
  <si>
    <t>214_128</t>
  </si>
  <si>
    <t>214_123</t>
  </si>
  <si>
    <t>Een triple !</t>
  </si>
  <si>
    <t>gezeefd</t>
  </si>
  <si>
    <t>citroen plak</t>
  </si>
  <si>
    <t>rabarber aftap</t>
  </si>
  <si>
    <t>Mirakelspel</t>
  </si>
  <si>
    <t>TERUG</t>
  </si>
  <si>
    <t xml:space="preserve">Kan ook: SMS | Mail -&gt; Batch Codes naar 0475 466 544 </t>
  </si>
  <si>
    <t>of info@hetplukpark.be</t>
  </si>
  <si>
    <t>CE-opmerking</t>
  </si>
  <si>
    <t>Het eetbaar gewicht is de ml-inhoud in gram (ml=g) plus +- 7,5% tot 400 ml en +- 3,5% erboven.</t>
  </si>
  <si>
    <t>Gezondheidsinfo</t>
  </si>
  <si>
    <t>Download 'Bessen Berichten' vanuit de www.hetplukpark.be   Daarin vindt U meerdere internet links.</t>
  </si>
  <si>
    <t>Statiegeld
1,0 € / VE 
inclusief</t>
  </si>
  <si>
    <t>243_193</t>
  </si>
  <si>
    <t>zomer-honing</t>
  </si>
  <si>
    <t>vanille extract</t>
  </si>
  <si>
    <t>rozenbottel</t>
  </si>
  <si>
    <t>243_192</t>
  </si>
  <si>
    <t>tropisch fruit sap</t>
  </si>
  <si>
    <t>sinaas zeste &amp; saffraan</t>
  </si>
  <si>
    <t>Safety First</t>
  </si>
  <si>
    <t>BP energie, maar gezonder</t>
  </si>
  <si>
    <t>Superfood in een siertuin</t>
  </si>
  <si>
    <t>'Bourbondische' lustgenoot</t>
  </si>
  <si>
    <t>Per 39 € krijgt U 3 € korting op twee massagebeurten &gt;&gt;</t>
  </si>
  <si>
    <t>K.B.C.  BE93 7370 6465 2967      GSM:  0475 466 544</t>
  </si>
  <si>
    <t>Smaak sensatie</t>
  </si>
  <si>
    <r>
      <t xml:space="preserve">gram / VE
</t>
    </r>
    <r>
      <rPr>
        <sz val="8"/>
        <color theme="1" tint="0.14999847407452621"/>
        <rFont val="Arial Unicode MS"/>
        <family val="2"/>
      </rPr>
      <t>gemiddeld +-6%</t>
    </r>
  </si>
  <si>
    <t>Mix-in Jam</t>
  </si>
  <si>
    <t>*Kiekenbier*</t>
  </si>
  <si>
    <t>*rozen essence*</t>
  </si>
  <si>
    <t>Fris als gemaaid gazon</t>
  </si>
  <si>
    <t>vleugje kardemon</t>
  </si>
  <si>
    <t>Extra Jam</t>
  </si>
  <si>
    <t xml:space="preserve">Fusion: B van Hier, K van Ginder; </t>
  </si>
  <si>
    <t>Het zoete Gevlij</t>
  </si>
  <si>
    <t>Fruit puree</t>
  </si>
  <si>
    <t>weinig pitjes, zoeter, Bourbon vanille</t>
  </si>
  <si>
    <t>Limoncello</t>
  </si>
  <si>
    <t>Mira, zonder pels, naturel belle</t>
  </si>
  <si>
    <t>Inhoud</t>
  </si>
  <si>
    <t>Aroma's
Hulpstoffen</t>
  </si>
  <si>
    <t>*&amp;*</t>
  </si>
  <si>
    <t>Kies een Kenmerk:</t>
  </si>
  <si>
    <t>In 2de hoogste %</t>
  </si>
  <si>
    <t>Surprises &amp; Bedankje voor U:</t>
  </si>
  <si>
    <t>Aantal stuks met korting:</t>
  </si>
  <si>
    <t>SPEURDER : Dit tooltje telt het aantal 'recepten' in stock met gekozen kenmerk, fruitsoort of met een likeur of aroma. Legende in kolom AD10.</t>
  </si>
  <si>
    <t>Gratis compote &amp; Massagebon</t>
  </si>
  <si>
    <t>Uitleg over het waarom van een ingrediënt of bewerking staat in opmerkingen bij titels en in kaders onderaan deze tabel.  Bereidingen met weinig suiker zijn, eens geopend, beperkt houdbaar.  Daarom bewaar bij minder dan 7°C én doe een visuele &amp;  organoleptische test indien U er meer dan 2 weken kon afblijven, tenzij U - zoals ik er meerdere opent om af te wisselen.</t>
  </si>
  <si>
    <t>Op voorkeur filteren: klik op één of meerdere titels en uw wens aangevinkt in de uitgeklapte lijst.</t>
  </si>
  <si>
    <t>Selecteer samenstellingen die U bevallen.
Vul rood kader in en stuur tabel op.</t>
  </si>
  <si>
    <t>e-mail</t>
  </si>
  <si>
    <t>Korting</t>
  </si>
  <si>
    <t>Eind-product</t>
  </si>
  <si>
    <t>[ hoogste ]
vers fruit</t>
  </si>
  <si>
    <t>Batch-code</t>
  </si>
  <si>
    <t>Locatie voor orderpicking</t>
  </si>
  <si>
    <t>Extra veredeld MH.Eq.</t>
  </si>
  <si>
    <t>Merk of Soort zoetmiddel</t>
  </si>
  <si>
    <t>Totaal Suikergehalte</t>
  </si>
  <si>
    <t>niet-cumuleer-baar met flyer</t>
  </si>
  <si>
    <t>I.OB.4</t>
  </si>
  <si>
    <t>I.K3.ts</t>
  </si>
  <si>
    <t>I.K2.c</t>
  </si>
  <si>
    <t>I.K3.c</t>
  </si>
  <si>
    <t>I.OB.9</t>
  </si>
  <si>
    <t>Snoep bedevaart</t>
  </si>
  <si>
    <t>I.OB.2</t>
  </si>
  <si>
    <t>Blozend ongeschonden besje</t>
  </si>
  <si>
    <t>I.OB.13</t>
  </si>
  <si>
    <t>I.OB.7</t>
  </si>
  <si>
    <t>I.OB.12</t>
  </si>
  <si>
    <t>I.K3.a</t>
  </si>
  <si>
    <t>*steranijs*</t>
  </si>
  <si>
    <t>*vanille*</t>
  </si>
  <si>
    <t>I.OB.11</t>
  </si>
  <si>
    <t>I.OB.10</t>
  </si>
  <si>
    <t>I.OB.15</t>
  </si>
  <si>
    <t>Add-to Jam</t>
  </si>
  <si>
    <t>I.K3.b</t>
  </si>
  <si>
    <t>I.OB.1</t>
  </si>
  <si>
    <t>I.OB.5</t>
  </si>
  <si>
    <t xml:space="preserve">Multi-color </t>
  </si>
  <si>
    <t>De Romein kwamen ervoor</t>
  </si>
  <si>
    <t>224_141</t>
  </si>
  <si>
    <t>I.K2.pr</t>
  </si>
  <si>
    <t>United fruits of Europ</t>
  </si>
  <si>
    <t>met pruimedant d'Agan (Fr).</t>
  </si>
  <si>
    <t>I.OB.3</t>
  </si>
  <si>
    <t>I.K3.pr</t>
  </si>
  <si>
    <t>Complementeer de inlands basismaken met gedroogd fruit en/of wek een achtergrond impressie op met exotische vrucht.</t>
  </si>
  <si>
    <t>Vruchtvlees is vooraf bereid en geeft meer constistentie, smaak en hogere droge stof.    Fruitsap begunstigt kleur.</t>
  </si>
  <si>
    <t>Door gedroogd fruit te laten weken in gedeeltelijk gegaard vers fruit is minder suiker &amp; pectine nodig voor een beoogde stevigheid maar wel citroen.</t>
  </si>
  <si>
    <t>Specifieke stropen zijn van FS1 of FS2 om hun smaak te onderstrepen.  De A,P,D-stroop verhevigt de kleur. Hun fruitdeel tel ik niet mee in % ook al mag dat wettelijk.</t>
  </si>
  <si>
    <t>Fructose zit in elke vrucht en is bij hoge concentraties een bewaar-middel en beperkte smaakversterker, samen met citroen en pectine consistentie.   Suikervervangers hebben geen bewaareigenschap.</t>
  </si>
  <si>
    <t>Bewerkingen beïnvloeden textuur, kleur en smaak.  Ont-pitten met recup van schil verhoogt gehalte antioxidanten.  Lang doorkoken is nefast, steriliseer recipiënten én gerief.</t>
  </si>
  <si>
    <t>dynamische smaak, minder pitjes</t>
  </si>
  <si>
    <t>Hier uw voornaam en 
gsm-nummer a.u.b.</t>
  </si>
  <si>
    <t>Kies Leveringswijze</t>
  </si>
  <si>
    <t>Vermeld hier het leveringsadres, de datum en tijdspanne dat iemand aanwezig is.</t>
  </si>
  <si>
    <t>I.K3.gs</t>
  </si>
  <si>
    <t>223_133</t>
  </si>
  <si>
    <t xml:space="preserve">Tournée minérale </t>
  </si>
  <si>
    <t>Double, stirred, not shaked</t>
  </si>
  <si>
    <t>De zoete zucht van Mirra</t>
  </si>
  <si>
    <t>An appel a day, keeps the …</t>
  </si>
  <si>
    <t>High End Experience</t>
  </si>
  <si>
    <t>krachtige en glijdende tonen</t>
  </si>
  <si>
    <t>smaakgenoten</t>
  </si>
  <si>
    <t>health from ground to mouth</t>
  </si>
  <si>
    <t xml:space="preserve">Afhaling atelier (VM)
</t>
  </si>
  <si>
    <t xml:space="preserve">Afhalen atelier (NM)
</t>
  </si>
  <si>
    <t xml:space="preserve">Afhalen atelier (AV)
</t>
  </si>
  <si>
    <t>Thuisbezorging 
(tarief +0,5 €/ km)</t>
  </si>
  <si>
    <t>Levering in de zaal</t>
  </si>
  <si>
    <t>Een besje in tropisch japon</t>
  </si>
  <si>
    <t>extra weinig pitjes</t>
  </si>
  <si>
    <t>LET OP VBA CODE</t>
  </si>
  <si>
    <t>aantal nieuwe smaken sinds mei 2023</t>
  </si>
  <si>
    <t>251_195</t>
  </si>
  <si>
    <t>Kruisbes, Pruim met Abrikoos &amp; Bonner</t>
  </si>
  <si>
    <t>abrikoos gehydr.</t>
  </si>
  <si>
    <t>pruimenstroop</t>
  </si>
  <si>
    <t>243_191</t>
  </si>
  <si>
    <t>pruim gehydr.</t>
  </si>
  <si>
    <t>veenbes gehydr.</t>
  </si>
  <si>
    <t>Half-fabrikaat</t>
  </si>
  <si>
    <t>234FOND</t>
  </si>
  <si>
    <t>C.DV.d</t>
  </si>
  <si>
    <t>Voorbereid vruchtvlees</t>
  </si>
  <si>
    <t>ontpit</t>
  </si>
  <si>
    <t>vriesbox 550</t>
  </si>
  <si>
    <t>234_174</t>
  </si>
  <si>
    <t>AA voor BBB</t>
  </si>
  <si>
    <t>vriesbox 800</t>
  </si>
  <si>
    <t>234_173</t>
  </si>
  <si>
    <t>Finnikoos</t>
  </si>
  <si>
    <t>fluweel zacht</t>
  </si>
  <si>
    <t>rozijn gehydr.</t>
  </si>
  <si>
    <t>234_166</t>
  </si>
  <si>
    <t>Oosterse verfijning</t>
  </si>
  <si>
    <t>Nashipeer</t>
  </si>
  <si>
    <t>nashipeer</t>
  </si>
  <si>
    <t>vriesbox 1500</t>
  </si>
  <si>
    <t>De onbevlekte</t>
  </si>
  <si>
    <t>My Summer with Nancy</t>
  </si>
  <si>
    <t>224_140</t>
  </si>
  <si>
    <t>Appeltijtelijk</t>
  </si>
  <si>
    <t>vriesbox 750</t>
  </si>
  <si>
    <t>Saus</t>
  </si>
  <si>
    <t>224_139</t>
  </si>
  <si>
    <t>After 4, for children</t>
  </si>
  <si>
    <t>met Candico</t>
  </si>
  <si>
    <t>vriesbox 275</t>
  </si>
  <si>
    <t>224_137</t>
  </si>
  <si>
    <t>Pommelien terugzien</t>
  </si>
  <si>
    <t>224_136</t>
  </si>
  <si>
    <t>Newtoniaanse appels</t>
  </si>
  <si>
    <t>214_126</t>
  </si>
  <si>
    <t>3 x Heilzaam voor H&amp;H</t>
  </si>
  <si>
    <t>Herst en Lente</t>
  </si>
  <si>
    <t>ananas</t>
  </si>
  <si>
    <t>Stevia</t>
  </si>
  <si>
    <t>Elixir d'Anvers</t>
  </si>
  <si>
    <t>Actie : Nieuwjaars special 2025</t>
  </si>
  <si>
    <t>251_196</t>
  </si>
  <si>
    <t>I.OB.6</t>
  </si>
  <si>
    <t>Adult Content</t>
  </si>
  <si>
    <t>Poirre Williams met Porto</t>
  </si>
  <si>
    <t>Porto</t>
  </si>
  <si>
    <t>I.OB.8</t>
  </si>
  <si>
    <t>From ground to mouth</t>
  </si>
  <si>
    <t>Campari + sinaas zeste</t>
  </si>
  <si>
    <t>Limoncello + kaneel, steranijs</t>
  </si>
  <si>
    <t>Fruitweelde</t>
  </si>
  <si>
    <t>244_194</t>
  </si>
  <si>
    <t>I.OB.14</t>
  </si>
  <si>
    <t>het gewone is bijzonder</t>
  </si>
  <si>
    <t>Elixir de TuiN~hier</t>
  </si>
  <si>
    <t>It is high and low !</t>
  </si>
  <si>
    <t>Appel met een blos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</si>
</sst>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164" formatCode="[$-813]d\ mmm\ yyyy;@"/>
    <numFmt numFmtId="165" formatCode="#,##0\ &quot;bokaal&quot;"/>
    <numFmt numFmtId="166" formatCode="#,##0\ &quot;art.&quot;"/>
    <numFmt numFmtId="167" formatCode="0.0%"/>
    <numFmt numFmtId="168" formatCode="#,##0\ &quot;st.&quot;"/>
    <numFmt numFmtId="169" formatCode="&quot;€&quot;\ #,##0.0"/>
    <numFmt numFmtId="170" formatCode="#,##0.0\ &quot;€/kg&quot;"/>
    <numFmt numFmtId="171" formatCode="#,##0.0\ &quot;€/VE&quot;"/>
    <numFmt numFmtId="172" formatCode="&quot;€&quot;\ #,##0.0;&quot;€&quot;\ \-#,##0.0"/>
    <numFmt numFmtId="173" formatCode="#,##0\ &quot;g&quot;"/>
  </numFmts>
  <fonts count="90" x14ac:knownFonts="1">
    <font>
      <sz val="11"/>
      <color theme="1"/>
      <name val="Calibri"/>
      <family val="2"/>
    </font>
    <font>
      <sz val="11"/>
      <color theme="1"/>
      <name val="Calibri"/>
      <family val="2"/>
    </font>
    <font>
      <sz val="8"/>
      <color theme="1"/>
      <name val="Verdana"/>
      <family val="2"/>
    </font>
    <font>
      <sz val="11"/>
      <color rgb="FF66CCFF"/>
      <name val="Calibri"/>
      <family val="2"/>
      <scheme val="minor"/>
    </font>
    <font>
      <sz val="8"/>
      <color rgb="FFCC9900"/>
      <name val="Verdana"/>
      <family val="2"/>
    </font>
    <font>
      <sz val="11"/>
      <color theme="4" tint="-0.499984740745262"/>
      <name val="Calibri"/>
      <family val="2"/>
      <scheme val="minor"/>
    </font>
    <font>
      <sz val="11"/>
      <color rgb="FFFFFF00"/>
      <name val="Lucida Sans Typewriter"/>
      <family val="3"/>
    </font>
    <font>
      <u/>
      <sz val="10"/>
      <color rgb="FF3366FF"/>
      <name val="Bookman Old Style"/>
      <family val="1"/>
    </font>
    <font>
      <sz val="10"/>
      <color rgb="FF2D4257"/>
      <name val="Calibri"/>
      <family val="2"/>
      <scheme val="minor"/>
    </font>
    <font>
      <i/>
      <sz val="10"/>
      <color rgb="FF2D4257"/>
      <name val="Calibri"/>
      <family val="2"/>
      <scheme val="minor"/>
    </font>
    <font>
      <sz val="9"/>
      <color rgb="FFFDE9D9"/>
      <name val="Italic_IV50"/>
    </font>
    <font>
      <b/>
      <sz val="10"/>
      <color rgb="FFFDE9D9"/>
      <name val="Italic_IV50"/>
    </font>
    <font>
      <sz val="10"/>
      <color rgb="FF967824"/>
      <name val="Calibri"/>
      <family val="2"/>
      <scheme val="minor"/>
    </font>
    <font>
      <sz val="12"/>
      <color rgb="FFFFFF00"/>
      <name val="Calibri"/>
      <family val="2"/>
      <scheme val="minor"/>
    </font>
    <font>
      <sz val="10"/>
      <color rgb="FF3366FF"/>
      <name val="Lucida Sans Typewriter"/>
      <family val="3"/>
    </font>
    <font>
      <sz val="9"/>
      <color rgb="FF292929"/>
      <name val="Bookman Old Style"/>
      <family val="1"/>
    </font>
    <font>
      <sz val="8"/>
      <color rgb="FF002060"/>
      <name val="Arial Rounded MT Bold"/>
      <family val="2"/>
    </font>
    <font>
      <b/>
      <sz val="9"/>
      <color rgb="FF3366FF"/>
      <name val="Segoe Print"/>
    </font>
    <font>
      <sz val="9"/>
      <color rgb="FFFFCC66"/>
      <name val="Arial Rounded MT Bold"/>
      <family val="2"/>
    </font>
    <font>
      <sz val="8"/>
      <color rgb="FFFEF3E7"/>
      <name val="Verdana"/>
      <family val="2"/>
    </font>
    <font>
      <sz val="10"/>
      <color rgb="FF3366FF"/>
      <name val="Trebuchet MS"/>
      <family val="2"/>
    </font>
    <font>
      <sz val="9"/>
      <color theme="3" tint="0.39997558519241921"/>
      <name val="Arial Rounded MT Bold"/>
      <family val="2"/>
    </font>
    <font>
      <sz val="9"/>
      <color theme="1" tint="0.14999847407452621"/>
      <name val="Calibri"/>
      <family val="2"/>
      <scheme val="minor"/>
    </font>
    <font>
      <sz val="9"/>
      <color theme="1"/>
      <name val="Calibri"/>
      <family val="2"/>
    </font>
    <font>
      <u/>
      <sz val="11"/>
      <color theme="11"/>
      <name val="Calibri"/>
      <family val="2"/>
    </font>
    <font>
      <sz val="9"/>
      <color rgb="FF990099"/>
      <name val="Arial Unicode MS"/>
      <family val="2"/>
    </font>
    <font>
      <sz val="9"/>
      <color theme="0"/>
      <name val="Bookman Old Style"/>
      <family val="1"/>
    </font>
    <font>
      <sz val="9"/>
      <color rgb="FFFDE9D9"/>
      <name val="Bookman Old Style"/>
      <family val="1"/>
    </font>
    <font>
      <b/>
      <sz val="12"/>
      <color rgb="FFFFCC66"/>
      <name val="Segoe Print"/>
    </font>
    <font>
      <sz val="9"/>
      <color theme="1"/>
      <name val="Verdana"/>
      <family val="2"/>
    </font>
    <font>
      <sz val="9"/>
      <color theme="4" tint="-0.499984740745262"/>
      <name val="Calibri"/>
      <family val="2"/>
      <scheme val="minor"/>
    </font>
    <font>
      <sz val="10"/>
      <color theme="1" tint="0.14999847407452621"/>
      <name val="Bookman Old Style"/>
      <family val="1"/>
    </font>
    <font>
      <sz val="10"/>
      <color rgb="FF150F21"/>
      <name val="Bookman Old Style"/>
      <family val="1"/>
    </font>
    <font>
      <sz val="11"/>
      <color theme="1" tint="0.14999847407452621"/>
      <name val="Bookman Old Style"/>
      <family val="1"/>
    </font>
    <font>
      <sz val="9"/>
      <color theme="1" tint="0.14999847407452621"/>
      <name val="Bookman Old Style"/>
      <family val="1"/>
    </font>
    <font>
      <sz val="8"/>
      <color theme="1" tint="0.14999847407452621"/>
      <name val="Verdana"/>
      <family val="2"/>
    </font>
    <font>
      <b/>
      <sz val="11"/>
      <color rgb="FFFF3399"/>
      <name val="Verdana"/>
      <family val="2"/>
    </font>
    <font>
      <sz val="11"/>
      <color rgb="FF967824"/>
      <name val="Calibri"/>
      <family val="2"/>
      <scheme val="minor"/>
    </font>
    <font>
      <sz val="10"/>
      <color rgb="FFD8E4BC"/>
      <name val="Arial Unicode MS"/>
      <family val="2"/>
    </font>
    <font>
      <b/>
      <sz val="11"/>
      <color theme="0"/>
      <name val="Calibri"/>
      <family val="2"/>
      <scheme val="minor"/>
    </font>
    <font>
      <sz val="8"/>
      <color theme="4" tint="-0.499984740745262"/>
      <name val="Calibri"/>
      <family val="2"/>
      <scheme val="minor"/>
    </font>
    <font>
      <b/>
      <sz val="9"/>
      <color rgb="FFFF3399"/>
      <name val="Verdana"/>
      <family val="2"/>
    </font>
    <font>
      <sz val="8"/>
      <color rgb="FF3366FF"/>
      <name val="Verdana"/>
      <family val="2"/>
    </font>
    <font>
      <sz val="8"/>
      <color theme="1" tint="0.249977111117893"/>
      <name val="Verdana"/>
      <family val="2"/>
    </font>
    <font>
      <sz val="8"/>
      <color rgb="FFC00000"/>
      <name val="Verdana"/>
      <family val="2"/>
    </font>
    <font>
      <sz val="8"/>
      <color rgb="FFCF489F"/>
      <name val="Verdana"/>
      <family val="2"/>
    </font>
    <font>
      <sz val="8"/>
      <color rgb="FF0070C0"/>
      <name val="Verdana"/>
      <family val="2"/>
    </font>
    <font>
      <sz val="8"/>
      <color rgb="FF974706"/>
      <name val="Verdana"/>
      <family val="2"/>
    </font>
    <font>
      <sz val="8"/>
      <color rgb="FF009C00"/>
      <name val="Verdana"/>
      <family val="2"/>
    </font>
    <font>
      <sz val="8"/>
      <color rgb="FF7E3FFF"/>
      <name val="Verdana"/>
      <family val="2"/>
    </font>
    <font>
      <sz val="11"/>
      <color theme="0"/>
      <name val="Calibri"/>
      <family val="2"/>
      <scheme val="minor"/>
    </font>
    <font>
      <sz val="11"/>
      <color theme="4" tint="0.79998168889431442"/>
      <name val="Calibri"/>
      <family val="2"/>
      <scheme val="minor"/>
    </font>
    <font>
      <sz val="8"/>
      <color theme="1" tint="0.34998626667073579"/>
      <name val="Verdana"/>
      <family val="2"/>
    </font>
    <font>
      <sz val="8"/>
      <color rgb="FFFFCC66"/>
      <name val="Verdana"/>
      <family val="2"/>
    </font>
    <font>
      <b/>
      <sz val="9"/>
      <color rgb="FF7030A0"/>
      <name val="Verdana"/>
      <family val="2"/>
    </font>
    <font>
      <b/>
      <sz val="9"/>
      <color rgb="FFC00000"/>
      <name val="Verdana"/>
      <family val="2"/>
    </font>
    <font>
      <sz val="9"/>
      <color theme="0"/>
      <name val="Verdana"/>
      <family val="2"/>
    </font>
    <font>
      <u/>
      <sz val="8"/>
      <color indexed="12"/>
      <name val="Verdana"/>
      <family val="2"/>
    </font>
    <font>
      <u/>
      <sz val="9"/>
      <color theme="0"/>
      <name val="Verdana"/>
      <family val="2"/>
    </font>
    <font>
      <sz val="9"/>
      <color theme="8" tint="-0.499984740745262"/>
      <name val="Trebuchet MS"/>
      <family val="2"/>
    </font>
    <font>
      <sz val="9"/>
      <color rgb="FF993300"/>
      <name val="Trebuchet MS"/>
      <family val="2"/>
    </font>
    <font>
      <sz val="9"/>
      <color rgb="FF006600"/>
      <name val="Trebuchet MS"/>
      <family val="2"/>
    </font>
    <font>
      <sz val="9"/>
      <color theme="2" tint="-0.749992370372631"/>
      <name val="Trebuchet MS"/>
      <family val="2"/>
    </font>
    <font>
      <sz val="9"/>
      <color rgb="FF996633"/>
      <name val="Trebuchet MS"/>
      <family val="2"/>
    </font>
    <font>
      <i/>
      <sz val="8"/>
      <color indexed="39"/>
      <name val="Verdana"/>
      <family val="2"/>
    </font>
    <font>
      <sz val="8"/>
      <color indexed="60"/>
      <name val="Verdana"/>
      <family val="2"/>
    </font>
    <font>
      <sz val="10"/>
      <color indexed="21"/>
      <name val="Calibri"/>
      <family val="2"/>
    </font>
    <font>
      <sz val="8"/>
      <color indexed="32"/>
      <name val="Verdana"/>
      <family val="2"/>
    </font>
    <font>
      <sz val="10"/>
      <color indexed="21"/>
      <name val="Calibri"/>
      <family val="2"/>
      <scheme val="minor"/>
    </font>
    <font>
      <sz val="8"/>
      <color indexed="21"/>
      <name val="Verdana"/>
      <family val="2"/>
    </font>
    <font>
      <i/>
      <sz val="8"/>
      <color indexed="81"/>
      <name val="Verdana"/>
      <family val="2"/>
    </font>
    <font>
      <i/>
      <sz val="9"/>
      <color indexed="39"/>
      <name val="Verdana"/>
      <family val="2"/>
    </font>
    <font>
      <sz val="10"/>
      <name val="Arial"/>
      <family val="2"/>
    </font>
    <font>
      <sz val="8"/>
      <name val="Verdana"/>
      <family val="2"/>
    </font>
    <font>
      <sz val="8"/>
      <color rgb="FFC63690"/>
      <name val="Verdana"/>
      <family val="2"/>
    </font>
    <font>
      <sz val="8"/>
      <color theme="1" tint="0.14999847407452621"/>
      <name val="Arial Unicode MS"/>
      <family val="2"/>
    </font>
    <font>
      <sz val="10"/>
      <color rgb="FFC63690"/>
      <name val="Calibri"/>
      <family val="2"/>
      <scheme val="minor"/>
    </font>
    <font>
      <sz val="9"/>
      <color rgb="FF996633"/>
      <name val="Calibri"/>
      <family val="2"/>
      <scheme val="minor"/>
    </font>
    <font>
      <sz val="9"/>
      <color rgb="FF6309C6"/>
      <name val="Segoe Print"/>
    </font>
    <font>
      <sz val="9"/>
      <color rgb="FF7030A0"/>
      <name val="Verdana"/>
      <family val="2"/>
    </font>
    <font>
      <sz val="8"/>
      <color rgb="FFC18442"/>
      <name val="Verdana"/>
      <family val="2"/>
    </font>
    <font>
      <sz val="8"/>
      <color theme="8" tint="-0.249977111117893"/>
      <name val="Verdana"/>
      <family val="2"/>
    </font>
    <font>
      <b/>
      <sz val="9"/>
      <color rgb="FFC18442"/>
      <name val="Verdana"/>
      <family val="2"/>
    </font>
    <font>
      <b/>
      <sz val="9"/>
      <color theme="1" tint="0.34998626667073579"/>
      <name val="Verdana"/>
      <family val="2"/>
    </font>
    <font>
      <sz val="8"/>
      <color rgb="FF996633"/>
      <name val="Verdana"/>
      <family val="2"/>
    </font>
    <font>
      <b/>
      <sz val="11"/>
      <color theme="4" tint="-0.499984740745262"/>
      <name val="Calibri"/>
      <family val="2"/>
      <scheme val="minor"/>
    </font>
    <font>
      <b/>
      <sz val="8"/>
      <color theme="4" tint="-0.499984740745262"/>
      <name val="Calibri"/>
      <family val="2"/>
      <scheme val="minor"/>
    </font>
    <font>
      <b/>
      <sz val="8"/>
      <color rgb="FF996633"/>
      <name val="Verdana"/>
      <family val="2"/>
    </font>
    <font>
      <i/>
      <sz val="10"/>
      <color rgb="FF7030A0"/>
      <name val="Georgia"/>
      <family val="1"/>
    </font>
    <font>
      <i/>
      <sz val="10"/>
      <color theme="4" tint="-0.499984740745262"/>
      <name val="Georgia"/>
      <family val="1"/>
    </font>
  </fonts>
  <fills count="50">
    <fill>
      <patternFill patternType="none"/>
    </fill>
    <fill>
      <patternFill patternType="gray125"/>
    </fill>
    <fill>
      <patternFill patternType="solid">
        <fgColor rgb="FF66CCFF"/>
        <bgColor indexed="64"/>
      </patternFill>
    </fill>
    <fill>
      <patternFill patternType="solid">
        <fgColor rgb="FFCC9900"/>
        <bgColor indexed="64"/>
      </patternFill>
    </fill>
    <fill>
      <patternFill patternType="solid">
        <fgColor theme="1"/>
        <bgColor indexed="64"/>
      </patternFill>
    </fill>
    <fill>
      <patternFill patternType="solid">
        <fgColor rgb="FFD8C6B4"/>
        <bgColor indexed="64"/>
      </patternFill>
    </fill>
    <fill>
      <patternFill patternType="solid">
        <fgColor theme="8" tint="-0.499984740745262"/>
        <bgColor indexed="64"/>
      </patternFill>
    </fill>
    <fill>
      <patternFill patternType="solid">
        <fgColor rgb="FF002160"/>
        <bgColor indexed="64"/>
      </patternFill>
    </fill>
    <fill>
      <patternFill patternType="solid">
        <fgColor rgb="FFEAEAEA"/>
        <bgColor indexed="64"/>
      </patternFill>
    </fill>
    <fill>
      <patternFill patternType="solid">
        <fgColor rgb="FFCC3399"/>
        <bgColor indexed="64"/>
      </patternFill>
    </fill>
    <fill>
      <patternFill patternType="solid">
        <fgColor rgb="FFFFD85A"/>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C66"/>
        <bgColor indexed="64"/>
      </patternFill>
    </fill>
    <fill>
      <patternFill patternType="solid">
        <fgColor theme="4"/>
        <bgColor indexed="64"/>
      </patternFill>
    </fill>
    <fill>
      <patternFill patternType="solid">
        <fgColor rgb="FFCC6F69"/>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rgb="FFD8BDF9"/>
        <bgColor indexed="64"/>
      </patternFill>
    </fill>
    <fill>
      <patternFill patternType="solid">
        <fgColor rgb="FFB4DEAB"/>
        <bgColor indexed="64"/>
      </patternFill>
    </fill>
    <fill>
      <patternFill patternType="solid">
        <fgColor rgb="FFFFC58B"/>
        <bgColor indexed="64"/>
      </patternFill>
    </fill>
    <fill>
      <patternFill patternType="solid">
        <fgColor rgb="FF7BC6FF"/>
        <bgColor indexed="64"/>
      </patternFill>
    </fill>
    <fill>
      <patternFill patternType="solid">
        <fgColor rgb="FFDEF9DE"/>
        <bgColor indexed="64"/>
      </patternFill>
    </fill>
    <fill>
      <patternFill patternType="solid">
        <fgColor rgb="FFE7D8FC"/>
        <bgColor indexed="64"/>
      </patternFill>
    </fill>
    <fill>
      <patternFill patternType="solid">
        <fgColor rgb="FFEDE4FF"/>
        <bgColor indexed="64"/>
      </patternFill>
    </fill>
    <fill>
      <patternFill patternType="solid">
        <fgColor theme="9" tint="0.39997558519241921"/>
        <bgColor indexed="64"/>
      </patternFill>
    </fill>
    <fill>
      <patternFill patternType="solid">
        <fgColor rgb="FFDEDEFF"/>
        <bgColor indexed="64"/>
      </patternFill>
    </fill>
    <fill>
      <patternFill patternType="solid">
        <fgColor rgb="FFFFE196"/>
        <bgColor indexed="64"/>
      </patternFill>
    </fill>
    <fill>
      <patternFill patternType="solid">
        <fgColor rgb="FFFFC3BD"/>
        <bgColor indexed="64"/>
      </patternFill>
    </fill>
    <fill>
      <patternFill patternType="solid">
        <fgColor theme="0" tint="-0.14999847407452621"/>
        <bgColor indexed="64"/>
      </patternFill>
    </fill>
    <fill>
      <patternFill patternType="solid">
        <fgColor rgb="FFFFF0C9"/>
        <bgColor indexed="64"/>
      </patternFill>
    </fill>
    <fill>
      <patternFill patternType="solid">
        <fgColor theme="9" tint="0.79998168889431442"/>
        <bgColor indexed="64"/>
      </patternFill>
    </fill>
    <fill>
      <patternFill patternType="solid">
        <fgColor rgb="FFFCDEC9"/>
        <bgColor indexed="64"/>
      </patternFill>
    </fill>
    <fill>
      <patternFill patternType="solid">
        <fgColor rgb="FFB4DEFF"/>
        <bgColor indexed="64"/>
      </patternFill>
    </fill>
    <fill>
      <patternFill patternType="solid">
        <fgColor rgb="FFD8E4BC"/>
        <bgColor indexed="64"/>
      </patternFill>
    </fill>
    <fill>
      <patternFill patternType="solid">
        <fgColor rgb="FF00B050"/>
        <bgColor indexed="64"/>
      </patternFill>
    </fill>
    <fill>
      <patternFill patternType="solid">
        <fgColor theme="2" tint="-0.499984740745262"/>
        <bgColor indexed="64"/>
      </patternFill>
    </fill>
    <fill>
      <patternFill patternType="solid">
        <fgColor rgb="FFE1F0F6"/>
        <bgColor indexed="64"/>
      </patternFill>
    </fill>
    <fill>
      <patternFill patternType="solid">
        <fgColor rgb="FFFF0000"/>
        <bgColor indexed="64"/>
      </patternFill>
    </fill>
    <fill>
      <patternFill patternType="solid">
        <fgColor theme="0" tint="-0.34998626667073579"/>
        <bgColor indexed="64"/>
      </patternFill>
    </fill>
    <fill>
      <patternFill patternType="solid">
        <fgColor rgb="FFFFC000"/>
        <bgColor indexed="64"/>
      </patternFill>
    </fill>
    <fill>
      <patternFill patternType="solid">
        <fgColor rgb="FF008ACF"/>
        <bgColor indexed="64"/>
      </patternFill>
    </fill>
    <fill>
      <patternFill patternType="solid">
        <fgColor rgb="FFFFE1DE"/>
        <bgColor indexed="64"/>
      </patternFill>
    </fill>
    <fill>
      <patternFill patternType="solid">
        <fgColor rgb="FF06AAC6"/>
        <bgColor indexed="64"/>
      </patternFill>
    </fill>
    <fill>
      <patternFill patternType="solid">
        <fgColor rgb="FFF3FCFF"/>
        <bgColor indexed="64"/>
      </patternFill>
    </fill>
    <fill>
      <patternFill patternType="solid">
        <fgColor rgb="FFF3F6ED"/>
        <bgColor indexed="64"/>
      </patternFill>
    </fill>
    <fill>
      <patternFill patternType="solid">
        <fgColor rgb="FFF8F8F8"/>
        <bgColor indexed="64"/>
      </patternFill>
    </fill>
    <fill>
      <patternFill patternType="solid">
        <fgColor rgb="FFFFFFE7"/>
        <bgColor indexed="64"/>
      </patternFill>
    </fill>
    <fill>
      <patternFill patternType="solid">
        <fgColor rgb="FF078DAE"/>
        <bgColor indexed="64"/>
      </patternFill>
    </fill>
    <fill>
      <patternFill patternType="solid">
        <fgColor rgb="FFFDE9D9"/>
        <bgColor indexed="64"/>
      </patternFill>
    </fill>
  </fills>
  <borders count="23">
    <border>
      <left/>
      <right/>
      <top/>
      <bottom/>
      <diagonal/>
    </border>
    <border>
      <left/>
      <right style="thick">
        <color rgb="FFFF5AB4"/>
      </right>
      <top/>
      <bottom/>
      <diagonal/>
    </border>
    <border>
      <left style="medium">
        <color rgb="FFFF3399"/>
      </left>
      <right style="medium">
        <color rgb="FFFF3399"/>
      </right>
      <top style="medium">
        <color rgb="FFFF3399"/>
      </top>
      <bottom style="medium">
        <color rgb="FFFF3399"/>
      </bottom>
      <diagonal/>
    </border>
    <border>
      <left/>
      <right/>
      <top style="medium">
        <color rgb="FFFF3399"/>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style="thin">
        <color theme="0" tint="-4.9989318521683403E-2"/>
      </top>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ck">
        <color rgb="FFFF5AB4"/>
      </left>
      <right style="medium">
        <color rgb="FFFF5AB4"/>
      </right>
      <top style="thick">
        <color rgb="FFFF5AB4"/>
      </top>
      <bottom style="medium">
        <color rgb="FFFF5AB4"/>
      </bottom>
      <diagonal/>
    </border>
    <border>
      <left style="medium">
        <color rgb="FFFF5AB4"/>
      </left>
      <right style="medium">
        <color rgb="FFFF5AB4"/>
      </right>
      <top style="thick">
        <color rgb="FFFF5AB4"/>
      </top>
      <bottom style="medium">
        <color rgb="FFFF5AB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0" tint="-4.9989318521683403E-2"/>
      </left>
      <right style="thin">
        <color theme="0" tint="-4.9989318521683403E-2"/>
      </right>
      <top/>
      <bottom style="thin">
        <color theme="0" tint="-4.9989318521683403E-2"/>
      </bottom>
      <diagonal/>
    </border>
    <border>
      <left style="medium">
        <color rgb="FFFF5AB4"/>
      </left>
      <right/>
      <top style="thick">
        <color rgb="FFFF5AB4"/>
      </top>
      <bottom style="medium">
        <color rgb="FFFF5AB4"/>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s>
  <cellStyleXfs count="12">
    <xf numFmtId="0" fontId="0" fillId="0" borderId="0"/>
    <xf numFmtId="9" fontId="23" fillId="0" borderId="0" applyFont="0" applyFill="0" applyBorder="0" applyAlignment="0" applyProtection="0"/>
    <xf numFmtId="0" fontId="2" fillId="0" borderId="0"/>
    <xf numFmtId="0" fontId="7" fillId="0" borderId="0" applyNumberFormat="0" applyFill="0" applyBorder="0" applyAlignment="0" applyProtection="0"/>
    <xf numFmtId="0" fontId="24" fillId="0" borderId="0" applyNumberFormat="0" applyFill="0" applyBorder="0" applyAlignment="0" applyProtection="0"/>
    <xf numFmtId="9" fontId="2" fillId="0" borderId="0" applyFont="0" applyFill="0" applyBorder="0" applyAlignment="0" applyProtection="0"/>
    <xf numFmtId="0" fontId="57" fillId="0" borderId="0" applyNumberFormat="0" applyFill="0" applyBorder="0" applyAlignment="0" applyProtection="0">
      <alignment vertical="top"/>
      <protection locked="0"/>
    </xf>
    <xf numFmtId="0" fontId="72" fillId="0" borderId="0" applyFont="0" applyFill="0" applyBorder="0" applyAlignment="0" applyProtection="0"/>
    <xf numFmtId="0" fontId="73" fillId="0" borderId="0" applyFill="0">
      <alignment horizontal="left" vertical="center" wrapText="1" indent="1"/>
      <protection locked="0"/>
    </xf>
    <xf numFmtId="0" fontId="1" fillId="0" borderId="0"/>
    <xf numFmtId="44" fontId="2" fillId="0" borderId="0" applyFont="0" applyFill="0" applyBorder="0" applyAlignment="0" applyProtection="0"/>
    <xf numFmtId="44" fontId="23" fillId="0" borderId="0" applyFont="0" applyFill="0" applyBorder="0" applyAlignment="0" applyProtection="0"/>
  </cellStyleXfs>
  <cellXfs count="163">
    <xf numFmtId="0" fontId="0" fillId="0" borderId="0" xfId="0"/>
    <xf numFmtId="0" fontId="4" fillId="3" borderId="0" xfId="2" applyFont="1" applyFill="1" applyAlignment="1" applyProtection="1">
      <alignment horizontal="center" vertical="center"/>
    </xf>
    <xf numFmtId="0" fontId="5" fillId="0" borderId="0" xfId="2" applyNumberFormat="1" applyFont="1" applyBorder="1" applyAlignment="1" applyProtection="1">
      <alignment horizontal="left" vertical="center"/>
      <protection locked="0"/>
    </xf>
    <xf numFmtId="14" fontId="3" fillId="2" borderId="0" xfId="2" applyNumberFormat="1" applyFont="1" applyFill="1" applyBorder="1" applyAlignment="1" applyProtection="1">
      <alignment horizontal="center" vertical="center"/>
    </xf>
    <xf numFmtId="164" fontId="13" fillId="9" borderId="0" xfId="3" applyNumberFormat="1" applyFont="1" applyFill="1" applyBorder="1" applyAlignment="1" applyProtection="1">
      <alignment horizontal="center" vertical="center"/>
    </xf>
    <xf numFmtId="0" fontId="16" fillId="12" borderId="0" xfId="3" applyFont="1" applyFill="1" applyBorder="1" applyAlignment="1" applyProtection="1">
      <alignment horizontal="center" vertical="center" wrapText="1"/>
    </xf>
    <xf numFmtId="0" fontId="22" fillId="12" borderId="0" xfId="2" quotePrefix="1" applyNumberFormat="1" applyFont="1" applyFill="1" applyBorder="1" applyAlignment="1" applyProtection="1">
      <alignment horizontal="center" vertical="top" wrapText="1"/>
    </xf>
    <xf numFmtId="0" fontId="7" fillId="12" borderId="0" xfId="3" applyNumberFormat="1" applyFill="1" applyBorder="1" applyAlignment="1" applyProtection="1">
      <alignment horizontal="center" vertical="center"/>
    </xf>
    <xf numFmtId="0" fontId="25" fillId="12" borderId="0" xfId="4" applyNumberFormat="1" applyFont="1" applyFill="1" applyBorder="1" applyAlignment="1" applyProtection="1">
      <alignment horizontal="center" vertical="center"/>
    </xf>
    <xf numFmtId="0" fontId="28" fillId="14" borderId="0" xfId="2" quotePrefix="1" applyNumberFormat="1" applyFont="1" applyFill="1" applyBorder="1" applyAlignment="1" applyProtection="1">
      <alignment horizontal="center" vertical="center" wrapText="1"/>
    </xf>
    <xf numFmtId="0" fontId="29" fillId="3" borderId="0" xfId="2" applyFont="1" applyFill="1" applyBorder="1" applyAlignment="1" applyProtection="1">
      <alignment horizontal="center" vertical="center"/>
    </xf>
    <xf numFmtId="164" fontId="13" fillId="3" borderId="0" xfId="3" applyNumberFormat="1" applyFont="1" applyFill="1" applyBorder="1" applyAlignment="1" applyProtection="1">
      <alignment horizontal="center" vertical="center"/>
    </xf>
    <xf numFmtId="0" fontId="30" fillId="0" borderId="0" xfId="2" applyNumberFormat="1" applyFont="1" applyBorder="1" applyAlignment="1" applyProtection="1">
      <alignment horizontal="left" vertical="center"/>
      <protection locked="0"/>
    </xf>
    <xf numFmtId="0" fontId="2" fillId="3" borderId="0" xfId="2" applyFill="1" applyBorder="1" applyAlignment="1" applyProtection="1">
      <alignment horizontal="left" vertical="center" indent="1"/>
    </xf>
    <xf numFmtId="0" fontId="31" fillId="21" borderId="4" xfId="2" applyNumberFormat="1" applyFont="1" applyFill="1" applyBorder="1" applyAlignment="1" applyProtection="1">
      <alignment horizontal="center" vertical="center" wrapText="1"/>
    </xf>
    <xf numFmtId="0" fontId="35" fillId="22" borderId="0" xfId="2" applyNumberFormat="1" applyFont="1" applyFill="1" applyBorder="1" applyAlignment="1" applyProtection="1">
      <alignment horizontal="center" vertical="center" wrapText="1"/>
    </xf>
    <xf numFmtId="0" fontId="38" fillId="34" borderId="0" xfId="3" applyFont="1" applyFill="1" applyBorder="1" applyAlignment="1" applyProtection="1">
      <alignment horizontal="center" wrapText="1"/>
      <protection hidden="1"/>
    </xf>
    <xf numFmtId="0" fontId="50" fillId="39" borderId="0" xfId="2" applyNumberFormat="1" applyFont="1" applyFill="1" applyBorder="1" applyAlignment="1" applyProtection="1">
      <alignment horizontal="center" vertical="center" wrapText="1"/>
    </xf>
    <xf numFmtId="0" fontId="50" fillId="29" borderId="0" xfId="2" applyNumberFormat="1" applyFont="1" applyFill="1" applyBorder="1" applyAlignment="1" applyProtection="1">
      <alignment horizontal="center" vertical="center"/>
    </xf>
    <xf numFmtId="0" fontId="50" fillId="29" borderId="0" xfId="2" applyNumberFormat="1" applyFont="1" applyFill="1" applyBorder="1" applyAlignment="1" applyProtection="1">
      <alignment horizontal="center" vertical="center" wrapText="1"/>
    </xf>
    <xf numFmtId="0" fontId="51" fillId="2" borderId="0" xfId="2" applyNumberFormat="1" applyFont="1" applyFill="1" applyBorder="1" applyAlignment="1" applyProtection="1">
      <alignment horizontal="center" vertical="center"/>
    </xf>
    <xf numFmtId="0" fontId="5" fillId="0" borderId="0" xfId="2" applyNumberFormat="1" applyFont="1" applyBorder="1" applyAlignment="1" applyProtection="1">
      <alignment horizontal="left" vertical="center"/>
    </xf>
    <xf numFmtId="0" fontId="3" fillId="2" borderId="0" xfId="2" applyNumberFormat="1" applyFont="1" applyFill="1" applyBorder="1" applyAlignment="1" applyProtection="1">
      <alignment horizontal="center" vertical="center"/>
    </xf>
    <xf numFmtId="0" fontId="14" fillId="10" borderId="2" xfId="3" applyNumberFormat="1" applyFont="1" applyFill="1" applyBorder="1" applyAlignment="1" applyProtection="1">
      <alignment horizontal="center" vertical="center"/>
    </xf>
    <xf numFmtId="165" fontId="10" fillId="7" borderId="0" xfId="2" applyNumberFormat="1" applyFont="1" applyFill="1" applyBorder="1" applyAlignment="1" applyProtection="1">
      <alignment horizontal="center" vertical="center"/>
      <protection hidden="1"/>
    </xf>
    <xf numFmtId="166" fontId="10" fillId="7" borderId="0" xfId="2" applyNumberFormat="1" applyFont="1" applyFill="1" applyBorder="1" applyAlignment="1" applyProtection="1">
      <alignment horizontal="center" vertical="center"/>
      <protection hidden="1"/>
    </xf>
    <xf numFmtId="172" fontId="10" fillId="7" borderId="0" xfId="11" applyNumberFormat="1" applyFont="1" applyFill="1" applyBorder="1" applyAlignment="1" applyProtection="1">
      <alignment horizontal="center" vertical="center"/>
      <protection hidden="1"/>
    </xf>
    <xf numFmtId="168" fontId="11" fillId="7" borderId="4" xfId="2" applyNumberFormat="1" applyFont="1" applyFill="1" applyBorder="1" applyAlignment="1" applyProtection="1">
      <alignment horizontal="center" vertical="center"/>
      <protection hidden="1"/>
    </xf>
    <xf numFmtId="0" fontId="7" fillId="17" borderId="4" xfId="3" applyFill="1" applyBorder="1" applyAlignment="1" applyProtection="1">
      <alignment horizontal="center" vertical="center"/>
    </xf>
    <xf numFmtId="0" fontId="84" fillId="3" borderId="0" xfId="2" applyFont="1" applyFill="1" applyAlignment="1" applyProtection="1">
      <alignment horizontal="left" vertical="center" indent="1"/>
    </xf>
    <xf numFmtId="0" fontId="85" fillId="0" borderId="0" xfId="2" applyNumberFormat="1" applyFont="1" applyBorder="1" applyAlignment="1" applyProtection="1">
      <alignment horizontal="left" vertical="center"/>
      <protection locked="0"/>
    </xf>
    <xf numFmtId="169" fontId="36" fillId="10" borderId="11" xfId="2" applyNumberFormat="1" applyFont="1" applyFill="1" applyBorder="1" applyAlignment="1" applyProtection="1">
      <alignment horizontal="center" vertical="center"/>
      <protection hidden="1"/>
    </xf>
    <xf numFmtId="0" fontId="37" fillId="8" borderId="11" xfId="2" applyNumberFormat="1" applyFont="1" applyFill="1" applyBorder="1" applyAlignment="1" applyProtection="1">
      <alignment horizontal="center" vertical="center" wrapText="1"/>
    </xf>
    <xf numFmtId="0" fontId="76" fillId="29" borderId="11" xfId="2" quotePrefix="1" applyNumberFormat="1" applyFont="1" applyFill="1" applyBorder="1" applyAlignment="1" applyProtection="1">
      <alignment horizontal="center" vertical="center" wrapText="1"/>
    </xf>
    <xf numFmtId="0" fontId="77" fillId="29" borderId="11" xfId="2" quotePrefix="1" applyNumberFormat="1" applyFont="1" applyFill="1" applyBorder="1" applyAlignment="1" applyProtection="1">
      <alignment horizontal="center" vertical="center" wrapText="1"/>
    </xf>
    <xf numFmtId="0" fontId="78" fillId="24" borderId="11" xfId="2" quotePrefix="1" applyNumberFormat="1" applyFont="1" applyFill="1" applyBorder="1" applyAlignment="1" applyProtection="1">
      <alignment horizontal="center" vertical="center" wrapText="1"/>
    </xf>
    <xf numFmtId="0" fontId="79" fillId="23" borderId="11" xfId="2" quotePrefix="1" applyNumberFormat="1" applyFont="1" applyFill="1" applyBorder="1" applyAlignment="1" applyProtection="1">
      <alignment horizontal="center" vertical="center" wrapText="1"/>
    </xf>
    <xf numFmtId="0" fontId="74" fillId="29" borderId="11" xfId="2" quotePrefix="1" applyNumberFormat="1" applyFont="1" applyFill="1" applyBorder="1" applyAlignment="1" applyProtection="1">
      <alignment horizontal="center" vertical="center" wrapText="1"/>
    </xf>
    <xf numFmtId="0" fontId="2" fillId="25" borderId="11" xfId="2" applyFont="1" applyFill="1" applyBorder="1" applyAlignment="1" applyProtection="1">
      <alignment horizontal="center" vertical="center" wrapText="1"/>
    </xf>
    <xf numFmtId="49" fontId="2" fillId="26" borderId="11" xfId="5" applyNumberFormat="1" applyFont="1" applyFill="1" applyBorder="1" applyAlignment="1" applyProtection="1">
      <alignment horizontal="center" vertical="center" wrapText="1"/>
    </xf>
    <xf numFmtId="49" fontId="2" fillId="27" borderId="11" xfId="5" applyNumberFormat="1" applyFont="1" applyFill="1" applyBorder="1" applyAlignment="1" applyProtection="1">
      <alignment horizontal="center" vertical="center" wrapText="1"/>
    </xf>
    <xf numFmtId="0" fontId="2" fillId="28" borderId="11" xfId="2" applyFont="1" applyFill="1" applyBorder="1" applyAlignment="1" applyProtection="1">
      <alignment horizontal="center" vertical="center" wrapText="1"/>
    </xf>
    <xf numFmtId="0" fontId="35" fillId="30" borderId="11" xfId="2" quotePrefix="1" applyNumberFormat="1" applyFont="1" applyFill="1" applyBorder="1" applyAlignment="1" applyProtection="1">
      <alignment horizontal="center" vertical="center" wrapText="1"/>
    </xf>
    <xf numFmtId="0" fontId="35" fillId="31" borderId="11" xfId="2" applyNumberFormat="1" applyFont="1" applyFill="1" applyBorder="1" applyAlignment="1" applyProtection="1">
      <alignment horizontal="center" vertical="center" wrapText="1"/>
    </xf>
    <xf numFmtId="0" fontId="35" fillId="49" borderId="11" xfId="2" applyNumberFormat="1" applyFont="1" applyFill="1" applyBorder="1" applyAlignment="1" applyProtection="1">
      <alignment horizontal="center" vertical="center" wrapText="1"/>
    </xf>
    <xf numFmtId="0" fontId="35" fillId="32" borderId="11" xfId="2" applyNumberFormat="1" applyFont="1" applyFill="1" applyBorder="1" applyAlignment="1" applyProtection="1">
      <alignment horizontal="center" vertical="center" wrapText="1"/>
    </xf>
    <xf numFmtId="0" fontId="35" fillId="32" borderId="11" xfId="2" quotePrefix="1" applyNumberFormat="1" applyFont="1" applyFill="1" applyBorder="1" applyAlignment="1" applyProtection="1">
      <alignment horizontal="center" vertical="center" wrapText="1"/>
    </xf>
    <xf numFmtId="0" fontId="35" fillId="49" borderId="11" xfId="2" quotePrefix="1" applyNumberFormat="1" applyFont="1" applyFill="1" applyBorder="1" applyAlignment="1" applyProtection="1">
      <alignment horizontal="center" vertical="center" wrapText="1"/>
    </xf>
    <xf numFmtId="0" fontId="75" fillId="33" borderId="11" xfId="2" applyNumberFormat="1" applyFont="1" applyFill="1" applyBorder="1" applyAlignment="1" applyProtection="1">
      <alignment horizontal="center" vertical="center" wrapText="1"/>
    </xf>
    <xf numFmtId="0" fontId="31" fillId="33" borderId="11" xfId="2" applyNumberFormat="1" applyFont="1" applyFill="1" applyBorder="1" applyAlignment="1" applyProtection="1">
      <alignment horizontal="center" vertical="center" wrapText="1"/>
    </xf>
    <xf numFmtId="49" fontId="39" fillId="35" borderId="14" xfId="2" applyNumberFormat="1" applyFont="1" applyFill="1" applyBorder="1" applyAlignment="1" applyProtection="1">
      <alignment horizontal="center" vertical="center" wrapText="1"/>
    </xf>
    <xf numFmtId="0" fontId="2" fillId="3" borderId="14" xfId="2" applyFill="1" applyBorder="1" applyAlignment="1" applyProtection="1">
      <alignment horizontal="left" vertical="center" indent="1"/>
    </xf>
    <xf numFmtId="0" fontId="40" fillId="36" borderId="14" xfId="2" applyNumberFormat="1" applyFont="1" applyFill="1" applyBorder="1" applyAlignment="1" applyProtection="1">
      <alignment horizontal="center" vertical="center"/>
    </xf>
    <xf numFmtId="12" fontId="41" fillId="37" borderId="14" xfId="2" applyNumberFormat="1" applyFont="1" applyFill="1" applyBorder="1" applyAlignment="1" applyProtection="1">
      <alignment horizontal="center" vertical="center" wrapText="1"/>
      <protection locked="0"/>
    </xf>
    <xf numFmtId="1" fontId="4" fillId="3" borderId="14" xfId="2" applyNumberFormat="1" applyFont="1" applyFill="1" applyBorder="1" applyAlignment="1" applyProtection="1">
      <alignment horizontal="center" vertical="center"/>
    </xf>
    <xf numFmtId="49" fontId="42" fillId="0" borderId="14" xfId="2" applyNumberFormat="1" applyFont="1" applyBorder="1" applyAlignment="1" applyProtection="1">
      <alignment horizontal="center" vertical="center" wrapText="1"/>
    </xf>
    <xf numFmtId="0" fontId="43" fillId="0" borderId="14" xfId="2" applyNumberFormat="1" applyFont="1" applyFill="1" applyBorder="1" applyAlignment="1" applyProtection="1">
      <alignment horizontal="center" vertical="center" wrapText="1"/>
    </xf>
    <xf numFmtId="0" fontId="44" fillId="0" borderId="14" xfId="2" applyNumberFormat="1" applyFont="1" applyBorder="1" applyAlignment="1" applyProtection="1">
      <alignment horizontal="center" vertical="center" wrapText="1"/>
    </xf>
    <xf numFmtId="14" fontId="80" fillId="0" borderId="14" xfId="2" applyNumberFormat="1" applyFont="1" applyBorder="1" applyAlignment="1" applyProtection="1">
      <alignment horizontal="center" vertical="center" wrapText="1"/>
    </xf>
    <xf numFmtId="0" fontId="44" fillId="0" borderId="14" xfId="2" applyNumberFormat="1" applyFont="1" applyFill="1" applyBorder="1" applyAlignment="1" applyProtection="1">
      <alignment horizontal="center" vertical="center" wrapText="1"/>
    </xf>
    <xf numFmtId="0" fontId="52" fillId="0" borderId="14" xfId="2" applyNumberFormat="1" applyFont="1" applyFill="1" applyBorder="1" applyAlignment="1" applyProtection="1">
      <alignment horizontal="center" vertical="center" wrapText="1"/>
    </xf>
    <xf numFmtId="0" fontId="52" fillId="0" borderId="14" xfId="2" applyNumberFormat="1" applyFont="1" applyBorder="1" applyAlignment="1" applyProtection="1">
      <alignment horizontal="center" vertical="center" wrapText="1"/>
    </xf>
    <xf numFmtId="167" fontId="45" fillId="0" borderId="14" xfId="1" applyNumberFormat="1" applyFont="1" applyFill="1" applyBorder="1" applyAlignment="1" applyProtection="1">
      <alignment horizontal="center" vertical="center" wrapText="1"/>
    </xf>
    <xf numFmtId="167" fontId="46" fillId="0" borderId="14" xfId="1" applyNumberFormat="1" applyFont="1" applyFill="1" applyBorder="1" applyAlignment="1" applyProtection="1">
      <alignment horizontal="center" vertical="center" wrapText="1"/>
    </xf>
    <xf numFmtId="167" fontId="47" fillId="0" borderId="14" xfId="1" applyNumberFormat="1" applyFont="1" applyFill="1" applyBorder="1" applyAlignment="1" applyProtection="1">
      <alignment horizontal="center" vertical="center" wrapText="1"/>
    </xf>
    <xf numFmtId="167" fontId="48" fillId="0" borderId="14" xfId="1" applyNumberFormat="1" applyFont="1" applyFill="1" applyBorder="1" applyAlignment="1" applyProtection="1">
      <alignment horizontal="center" vertical="center" wrapText="1"/>
    </xf>
    <xf numFmtId="167" fontId="81" fillId="0" borderId="14" xfId="1" applyNumberFormat="1" applyFont="1" applyFill="1" applyBorder="1" applyAlignment="1" applyProtection="1">
      <alignment horizontal="center" vertical="center" wrapText="1"/>
    </xf>
    <xf numFmtId="9" fontId="49" fillId="0" borderId="14" xfId="1" applyFont="1" applyBorder="1" applyAlignment="1" applyProtection="1">
      <alignment horizontal="center" vertical="center" wrapText="1"/>
    </xf>
    <xf numFmtId="0" fontId="80" fillId="0" borderId="14" xfId="2" applyNumberFormat="1" applyFont="1" applyBorder="1" applyAlignment="1" applyProtection="1">
      <alignment horizontal="center" vertical="center" wrapText="1"/>
    </xf>
    <xf numFmtId="49" fontId="44" fillId="0" borderId="14" xfId="2" applyNumberFormat="1" applyFont="1" applyBorder="1" applyAlignment="1" applyProtection="1">
      <alignment horizontal="center" vertical="center" wrapText="1"/>
    </xf>
    <xf numFmtId="0" fontId="2" fillId="0" borderId="14" xfId="2" applyNumberFormat="1" applyFont="1" applyBorder="1" applyAlignment="1" applyProtection="1">
      <alignment horizontal="center" vertical="center" wrapText="1"/>
    </xf>
    <xf numFmtId="169" fontId="41" fillId="37" borderId="14" xfId="2" applyNumberFormat="1" applyFont="1" applyFill="1" applyBorder="1" applyAlignment="1" applyProtection="1">
      <alignment horizontal="center" vertical="center" wrapText="1"/>
      <protection locked="0"/>
    </xf>
    <xf numFmtId="0" fontId="86" fillId="40" borderId="14" xfId="2" applyNumberFormat="1" applyFont="1" applyFill="1" applyBorder="1" applyAlignment="1" applyProtection="1">
      <alignment horizontal="center" vertical="center" wrapText="1"/>
    </xf>
    <xf numFmtId="0" fontId="53" fillId="3" borderId="14" xfId="2" applyFont="1" applyFill="1" applyBorder="1" applyAlignment="1" applyProtection="1">
      <alignment horizontal="center" vertical="center"/>
    </xf>
    <xf numFmtId="1" fontId="54" fillId="0" borderId="14" xfId="2" applyNumberFormat="1" applyFont="1" applyBorder="1" applyAlignment="1" applyProtection="1">
      <alignment horizontal="center" vertical="center" wrapText="1"/>
    </xf>
    <xf numFmtId="1" fontId="55" fillId="0" borderId="14" xfId="2" applyNumberFormat="1" applyFont="1" applyBorder="1" applyAlignment="1" applyProtection="1">
      <alignment horizontal="center" vertical="center" wrapText="1"/>
    </xf>
    <xf numFmtId="1" fontId="82" fillId="0" borderId="14" xfId="2" applyNumberFormat="1" applyFont="1" applyBorder="1" applyAlignment="1" applyProtection="1">
      <alignment horizontal="center" vertical="center" wrapText="1"/>
    </xf>
    <xf numFmtId="1" fontId="83" fillId="0" borderId="14" xfId="2" applyNumberFormat="1" applyFont="1" applyBorder="1" applyAlignment="1" applyProtection="1">
      <alignment horizontal="center" vertical="center" wrapText="1"/>
    </xf>
    <xf numFmtId="0" fontId="87" fillId="3" borderId="14" xfId="2" applyFont="1" applyFill="1" applyBorder="1" applyAlignment="1" applyProtection="1">
      <alignment horizontal="left" vertical="center" indent="1"/>
    </xf>
    <xf numFmtId="0" fontId="7" fillId="29" borderId="15" xfId="3" applyNumberFormat="1" applyFill="1" applyBorder="1" applyAlignment="1" applyProtection="1">
      <alignment horizontal="center" vertical="center"/>
    </xf>
    <xf numFmtId="0" fontId="2" fillId="3" borderId="15" xfId="2" applyFill="1" applyBorder="1" applyAlignment="1" applyProtection="1">
      <alignment horizontal="left" vertical="center"/>
    </xf>
    <xf numFmtId="0" fontId="58" fillId="41" borderId="15" xfId="6" applyFont="1" applyFill="1" applyBorder="1" applyAlignment="1" applyProtection="1">
      <alignment horizontal="left" vertical="center" indent="2"/>
    </xf>
    <xf numFmtId="0" fontId="2" fillId="3" borderId="0" xfId="2" applyFill="1" applyAlignment="1" applyProtection="1">
      <alignment horizontal="left" vertical="center" indent="1"/>
    </xf>
    <xf numFmtId="0" fontId="31" fillId="21" borderId="4" xfId="2" quotePrefix="1" applyNumberFormat="1" applyFont="1" applyFill="1" applyBorder="1" applyAlignment="1" applyProtection="1">
      <alignment horizontal="center" vertical="center" wrapText="1"/>
    </xf>
    <xf numFmtId="0" fontId="39" fillId="38" borderId="0" xfId="2" applyNumberFormat="1" applyFont="1" applyFill="1" applyBorder="1" applyAlignment="1" applyProtection="1">
      <alignment horizontal="center" vertical="center"/>
    </xf>
    <xf numFmtId="0" fontId="10" fillId="6" borderId="17" xfId="2" applyFont="1" applyFill="1" applyBorder="1" applyAlignment="1" applyProtection="1">
      <alignment horizontal="center" vertical="center" wrapText="1"/>
      <protection locked="0"/>
    </xf>
    <xf numFmtId="1" fontId="11" fillId="7" borderId="18" xfId="2" applyNumberFormat="1" applyFont="1" applyFill="1" applyBorder="1" applyAlignment="1" applyProtection="1">
      <alignment horizontal="center" vertical="center"/>
    </xf>
    <xf numFmtId="0" fontId="10" fillId="6" borderId="18" xfId="2" applyFont="1" applyFill="1" applyBorder="1" applyAlignment="1" applyProtection="1">
      <alignment horizontal="center" vertical="center" wrapText="1"/>
      <protection locked="0"/>
    </xf>
    <xf numFmtId="0" fontId="12" fillId="8" borderId="18" xfId="2" applyNumberFormat="1" applyFont="1" applyFill="1" applyBorder="1" applyAlignment="1" applyProtection="1">
      <alignment horizontal="center" vertical="center" wrapText="1"/>
    </xf>
    <xf numFmtId="1" fontId="11" fillId="7" borderId="19" xfId="2" applyNumberFormat="1" applyFont="1" applyFill="1" applyBorder="1" applyAlignment="1" applyProtection="1">
      <alignment horizontal="center" vertical="center"/>
    </xf>
    <xf numFmtId="0" fontId="63" fillId="47" borderId="6" xfId="2" applyNumberFormat="1" applyFont="1" applyFill="1" applyBorder="1" applyAlignment="1" applyProtection="1">
      <alignment horizontal="left" vertical="center" wrapText="1" indent="1"/>
    </xf>
    <xf numFmtId="0" fontId="63" fillId="47" borderId="8" xfId="2" applyNumberFormat="1" applyFont="1" applyFill="1" applyBorder="1" applyAlignment="1" applyProtection="1">
      <alignment horizontal="left" vertical="center" wrapText="1" indent="1"/>
    </xf>
    <xf numFmtId="0" fontId="19" fillId="48" borderId="4" xfId="2" applyFont="1" applyFill="1" applyBorder="1" applyAlignment="1" applyProtection="1">
      <alignment horizontal="center" vertical="center"/>
    </xf>
    <xf numFmtId="0" fontId="19" fillId="48" borderId="4" xfId="2" applyFont="1" applyFill="1" applyBorder="1" applyAlignment="1" applyProtection="1">
      <alignment horizontal="left" vertical="center" indent="1"/>
    </xf>
    <xf numFmtId="0" fontId="39" fillId="38" borderId="0" xfId="2" applyNumberFormat="1" applyFont="1" applyFill="1" applyBorder="1" applyAlignment="1" applyProtection="1">
      <alignment horizontal="center" vertical="center"/>
    </xf>
    <xf numFmtId="0" fontId="39" fillId="38" borderId="0" xfId="2" applyNumberFormat="1" applyFont="1" applyFill="1" applyBorder="1" applyAlignment="1" applyProtection="1">
      <alignment horizontal="center" vertical="center" wrapText="1"/>
    </xf>
    <xf numFmtId="0" fontId="56" fillId="41" borderId="7" xfId="2" applyFont="1" applyFill="1" applyBorder="1" applyAlignment="1" applyProtection="1">
      <alignment horizontal="center" vertical="center"/>
    </xf>
    <xf numFmtId="0" fontId="56" fillId="41" borderId="8" xfId="2" applyFont="1" applyFill="1" applyBorder="1" applyAlignment="1" applyProtection="1">
      <alignment horizontal="center" vertical="center"/>
    </xf>
    <xf numFmtId="0" fontId="56" fillId="41" borderId="10" xfId="2" applyFont="1" applyFill="1" applyBorder="1" applyAlignment="1" applyProtection="1">
      <alignment horizontal="center" vertical="center"/>
    </xf>
    <xf numFmtId="0" fontId="59" fillId="31" borderId="7" xfId="2" applyNumberFormat="1" applyFont="1" applyFill="1" applyBorder="1" applyAlignment="1" applyProtection="1">
      <alignment horizontal="left" vertical="center" wrapText="1" indent="1"/>
    </xf>
    <xf numFmtId="0" fontId="59" fillId="31" borderId="8" xfId="2" applyNumberFormat="1" applyFont="1" applyFill="1" applyBorder="1" applyAlignment="1" applyProtection="1">
      <alignment horizontal="left" vertical="center" wrapText="1" indent="1"/>
    </xf>
    <xf numFmtId="0" fontId="59" fillId="31" borderId="10" xfId="2" applyNumberFormat="1" applyFont="1" applyFill="1" applyBorder="1" applyAlignment="1" applyProtection="1">
      <alignment horizontal="left" vertical="center" wrapText="1" indent="1"/>
    </xf>
    <xf numFmtId="0" fontId="59" fillId="42" borderId="7" xfId="2" applyNumberFormat="1" applyFont="1" applyFill="1" applyBorder="1" applyAlignment="1" applyProtection="1">
      <alignment horizontal="left" vertical="center" wrapText="1" indent="1"/>
    </xf>
    <xf numFmtId="0" fontId="59" fillId="42" borderId="8" xfId="2" applyNumberFormat="1" applyFont="1" applyFill="1" applyBorder="1" applyAlignment="1" applyProtection="1">
      <alignment horizontal="left" vertical="center" wrapText="1" indent="1"/>
    </xf>
    <xf numFmtId="0" fontId="19" fillId="43" borderId="4" xfId="2" applyFont="1" applyFill="1" applyBorder="1" applyAlignment="1" applyProtection="1">
      <alignment horizontal="center" vertical="center"/>
    </xf>
    <xf numFmtId="0" fontId="19" fillId="43" borderId="4" xfId="2" applyFont="1" applyFill="1" applyBorder="1" applyAlignment="1" applyProtection="1">
      <alignment horizontal="left" vertical="center" indent="1"/>
    </xf>
    <xf numFmtId="0" fontId="60" fillId="44" borderId="5" xfId="2" applyNumberFormat="1" applyFont="1" applyFill="1" applyBorder="1" applyAlignment="1" applyProtection="1">
      <alignment horizontal="left" vertical="center" wrapText="1" indent="1"/>
    </xf>
    <xf numFmtId="0" fontId="60" fillId="44" borderId="6" xfId="2" applyNumberFormat="1" applyFont="1" applyFill="1" applyBorder="1" applyAlignment="1" applyProtection="1">
      <alignment horizontal="left" vertical="center" wrapText="1" indent="1"/>
    </xf>
    <xf numFmtId="0" fontId="60" fillId="44" borderId="9" xfId="2" applyNumberFormat="1" applyFont="1" applyFill="1" applyBorder="1" applyAlignment="1" applyProtection="1">
      <alignment horizontal="left" vertical="center" wrapText="1" indent="1"/>
    </xf>
    <xf numFmtId="0" fontId="60" fillId="44" borderId="7" xfId="2" applyNumberFormat="1" applyFont="1" applyFill="1" applyBorder="1" applyAlignment="1" applyProtection="1">
      <alignment horizontal="left" vertical="center" wrapText="1" indent="1"/>
    </xf>
    <xf numFmtId="0" fontId="60" fillId="44" borderId="8" xfId="2" applyNumberFormat="1" applyFont="1" applyFill="1" applyBorder="1" applyAlignment="1" applyProtection="1">
      <alignment horizontal="left" vertical="center" wrapText="1" indent="1"/>
    </xf>
    <xf numFmtId="0" fontId="60" fillId="44" borderId="10" xfId="2" applyNumberFormat="1" applyFont="1" applyFill="1" applyBorder="1" applyAlignment="1" applyProtection="1">
      <alignment horizontal="left" vertical="center" wrapText="1" indent="1"/>
    </xf>
    <xf numFmtId="0" fontId="61" fillId="45" borderId="5" xfId="2" applyNumberFormat="1" applyFont="1" applyFill="1" applyBorder="1" applyAlignment="1" applyProtection="1">
      <alignment horizontal="left" vertical="center" wrapText="1" indent="1"/>
    </xf>
    <xf numFmtId="0" fontId="61" fillId="45" borderId="6" xfId="2" applyNumberFormat="1" applyFont="1" applyFill="1" applyBorder="1" applyAlignment="1" applyProtection="1">
      <alignment horizontal="left" vertical="center" wrapText="1" indent="1"/>
    </xf>
    <xf numFmtId="0" fontId="61" fillId="45" borderId="9" xfId="2" applyNumberFormat="1" applyFont="1" applyFill="1" applyBorder="1" applyAlignment="1" applyProtection="1">
      <alignment horizontal="left" vertical="center" wrapText="1" indent="1"/>
    </xf>
    <xf numFmtId="0" fontId="61" fillId="45" borderId="7" xfId="2" applyNumberFormat="1" applyFont="1" applyFill="1" applyBorder="1" applyAlignment="1" applyProtection="1">
      <alignment horizontal="left" vertical="center" wrapText="1" indent="1"/>
    </xf>
    <xf numFmtId="0" fontId="61" fillId="45" borderId="8" xfId="2" applyNumberFormat="1" applyFont="1" applyFill="1" applyBorder="1" applyAlignment="1" applyProtection="1">
      <alignment horizontal="left" vertical="center" wrapText="1" indent="1"/>
    </xf>
    <xf numFmtId="0" fontId="61" fillId="45" borderId="10" xfId="2" applyNumberFormat="1" applyFont="1" applyFill="1" applyBorder="1" applyAlignment="1" applyProtection="1">
      <alignment horizontal="left" vertical="center" wrapText="1" indent="1"/>
    </xf>
    <xf numFmtId="0" fontId="62" fillId="46" borderId="5" xfId="2" applyNumberFormat="1" applyFont="1" applyFill="1" applyBorder="1" applyAlignment="1" applyProtection="1">
      <alignment horizontal="left" vertical="center" wrapText="1" indent="1"/>
    </xf>
    <xf numFmtId="0" fontId="62" fillId="46" borderId="6" xfId="2" applyNumberFormat="1" applyFont="1" applyFill="1" applyBorder="1" applyAlignment="1" applyProtection="1">
      <alignment horizontal="left" vertical="center" wrapText="1" indent="1"/>
    </xf>
    <xf numFmtId="0" fontId="62" fillId="46" borderId="7" xfId="2" applyNumberFormat="1" applyFont="1" applyFill="1" applyBorder="1" applyAlignment="1" applyProtection="1">
      <alignment horizontal="left" vertical="center" wrapText="1" indent="1"/>
    </xf>
    <xf numFmtId="0" fontId="62" fillId="46" borderId="8" xfId="2" applyNumberFormat="1" applyFont="1" applyFill="1" applyBorder="1" applyAlignment="1" applyProtection="1">
      <alignment horizontal="left" vertical="center" wrapText="1" indent="1"/>
    </xf>
    <xf numFmtId="0" fontId="2" fillId="3" borderId="0" xfId="2" applyFill="1" applyAlignment="1" applyProtection="1">
      <alignment horizontal="left" vertical="center" indent="1"/>
    </xf>
    <xf numFmtId="0" fontId="27" fillId="16" borderId="4" xfId="2" applyFont="1" applyFill="1" applyBorder="1" applyAlignment="1" applyProtection="1">
      <alignment horizontal="center" vertical="center" wrapText="1"/>
    </xf>
    <xf numFmtId="0" fontId="31" fillId="18" borderId="4" xfId="2" quotePrefix="1" applyNumberFormat="1" applyFont="1" applyFill="1" applyBorder="1" applyAlignment="1" applyProtection="1">
      <alignment horizontal="center" vertical="center" wrapText="1"/>
    </xf>
    <xf numFmtId="0" fontId="32" fillId="19" borderId="4" xfId="2" quotePrefix="1" applyNumberFormat="1" applyFont="1" applyFill="1" applyBorder="1" applyAlignment="1" applyProtection="1">
      <alignment horizontal="center" vertical="center" wrapText="1"/>
    </xf>
    <xf numFmtId="0" fontId="33" fillId="20" borderId="4" xfId="2" quotePrefix="1" applyNumberFormat="1" applyFont="1" applyFill="1" applyBorder="1" applyAlignment="1" applyProtection="1">
      <alignment horizontal="center" vertical="center" wrapText="1"/>
    </xf>
    <xf numFmtId="0" fontId="31" fillId="21" borderId="4" xfId="2" quotePrefix="1" applyNumberFormat="1" applyFont="1" applyFill="1" applyBorder="1" applyAlignment="1" applyProtection="1">
      <alignment horizontal="center" vertical="center" wrapText="1"/>
    </xf>
    <xf numFmtId="0" fontId="19" fillId="15" borderId="20" xfId="2" applyFont="1" applyFill="1" applyBorder="1" applyAlignment="1" applyProtection="1">
      <alignment horizontal="left" vertical="center" wrapText="1" indent="1"/>
    </xf>
    <xf numFmtId="0" fontId="19" fillId="15" borderId="21" xfId="2" applyFont="1" applyFill="1" applyBorder="1" applyAlignment="1" applyProtection="1">
      <alignment horizontal="left" vertical="center" wrapText="1" indent="1"/>
    </xf>
    <xf numFmtId="0" fontId="19" fillId="15" borderId="22" xfId="2" applyFont="1" applyFill="1" applyBorder="1" applyAlignment="1" applyProtection="1">
      <alignment horizontal="left" vertical="center" wrapText="1" indent="1"/>
    </xf>
    <xf numFmtId="0" fontId="20" fillId="13" borderId="0" xfId="3" applyFont="1" applyFill="1" applyBorder="1" applyAlignment="1" applyProtection="1">
      <alignment horizontal="center" vertical="center" wrapText="1"/>
    </xf>
    <xf numFmtId="0" fontId="21" fillId="12" borderId="3" xfId="3" applyFont="1" applyFill="1" applyBorder="1" applyAlignment="1" applyProtection="1">
      <alignment horizontal="center" vertical="center" wrapText="1"/>
    </xf>
    <xf numFmtId="0" fontId="21" fillId="12" borderId="0" xfId="3" applyFont="1" applyFill="1" applyBorder="1" applyAlignment="1" applyProtection="1">
      <alignment horizontal="center" vertical="center" wrapText="1"/>
    </xf>
    <xf numFmtId="0" fontId="15" fillId="11" borderId="0" xfId="3" applyFont="1" applyFill="1" applyBorder="1" applyAlignment="1" applyProtection="1">
      <alignment horizontal="center" vertical="center" wrapText="1"/>
    </xf>
    <xf numFmtId="0" fontId="17" fillId="13" borderId="0" xfId="2" quotePrefix="1" applyNumberFormat="1" applyFont="1" applyFill="1" applyBorder="1" applyAlignment="1" applyProtection="1">
      <alignment horizontal="center" vertical="center" wrapText="1"/>
    </xf>
    <xf numFmtId="0" fontId="26" fillId="14" borderId="0" xfId="3" applyFont="1" applyFill="1" applyBorder="1" applyAlignment="1" applyProtection="1">
      <alignment horizontal="left" vertical="center" wrapText="1" indent="1"/>
    </xf>
    <xf numFmtId="0" fontId="15" fillId="11" borderId="0" xfId="3" applyFont="1" applyFill="1" applyBorder="1" applyAlignment="1" applyProtection="1">
      <alignment horizontal="center" vertical="center"/>
    </xf>
    <xf numFmtId="0" fontId="27" fillId="16" borderId="0" xfId="2" applyFont="1" applyFill="1" applyBorder="1" applyAlignment="1" applyProtection="1">
      <alignment horizontal="center" vertical="center" wrapText="1"/>
    </xf>
    <xf numFmtId="0" fontId="6" fillId="4" borderId="0" xfId="2" applyFont="1" applyFill="1" applyBorder="1" applyAlignment="1" applyProtection="1">
      <alignment horizontal="center" vertical="center" wrapText="1"/>
    </xf>
    <xf numFmtId="0" fontId="6" fillId="4" borderId="1" xfId="2" applyFont="1" applyFill="1" applyBorder="1" applyAlignment="1" applyProtection="1">
      <alignment horizontal="center" vertical="center" wrapText="1"/>
    </xf>
    <xf numFmtId="0" fontId="8" fillId="5" borderId="12" xfId="3" applyFont="1" applyFill="1" applyBorder="1" applyAlignment="1" applyProtection="1">
      <alignment horizontal="center" vertical="center" wrapText="1"/>
      <protection locked="0"/>
    </xf>
    <xf numFmtId="0" fontId="8" fillId="5" borderId="13" xfId="3" applyFont="1" applyFill="1" applyBorder="1" applyAlignment="1" applyProtection="1">
      <alignment horizontal="center" vertical="center" wrapText="1"/>
      <protection locked="0"/>
    </xf>
    <xf numFmtId="0" fontId="9" fillId="5" borderId="13" xfId="3" applyFont="1" applyFill="1" applyBorder="1" applyAlignment="1" applyProtection="1">
      <alignment horizontal="center" vertical="center" wrapText="1"/>
      <protection locked="0"/>
    </xf>
    <xf numFmtId="0" fontId="8" fillId="5" borderId="16" xfId="3" applyFont="1" applyFill="1" applyBorder="1" applyAlignment="1" applyProtection="1">
      <alignment horizontal="center" vertical="center" wrapText="1"/>
      <protection locked="0"/>
    </xf>
    <xf numFmtId="0" fontId="18" fillId="14" borderId="0" xfId="3" applyFont="1" applyFill="1" applyBorder="1" applyAlignment="1" applyProtection="1">
      <alignment horizontal="center" vertical="center"/>
    </xf>
    <xf numFmtId="0" fontId="73" fillId="36" borderId="14" xfId="2" applyNumberFormat="1" applyFont="1" applyFill="1" applyBorder="1" applyAlignment="1" applyProtection="1">
      <alignment horizontal="center" vertical="center"/>
    </xf>
    <xf numFmtId="0" fontId="73" fillId="3" borderId="14" xfId="2" applyFont="1" applyFill="1" applyBorder="1" applyAlignment="1" applyProtection="1">
      <alignment horizontal="center" vertical="center"/>
    </xf>
    <xf numFmtId="49" fontId="88" fillId="0" borderId="14" xfId="2" quotePrefix="1" applyNumberFormat="1" applyFont="1" applyFill="1" applyBorder="1" applyAlignment="1" applyProtection="1">
      <alignment horizontal="left" vertical="center" wrapText="1" indent="1"/>
    </xf>
    <xf numFmtId="0" fontId="89" fillId="36" borderId="14" xfId="2" applyNumberFormat="1" applyFont="1" applyFill="1" applyBorder="1" applyAlignment="1" applyProtection="1">
      <alignment horizontal="center" vertical="center"/>
    </xf>
    <xf numFmtId="1" fontId="88" fillId="0" borderId="14" xfId="2" applyNumberFormat="1" applyFont="1" applyBorder="1" applyAlignment="1" applyProtection="1">
      <alignment horizontal="left" vertical="center" wrapText="1" indent="1"/>
    </xf>
    <xf numFmtId="1" fontId="45" fillId="0" borderId="14" xfId="2" applyNumberFormat="1" applyFont="1" applyBorder="1" applyAlignment="1" applyProtection="1">
      <alignment horizontal="center" vertical="center" wrapText="1"/>
    </xf>
    <xf numFmtId="1" fontId="46" fillId="0" borderId="14" xfId="2" applyNumberFormat="1" applyFont="1" applyBorder="1" applyAlignment="1" applyProtection="1">
      <alignment horizontal="center" vertical="center" wrapText="1"/>
    </xf>
    <xf numFmtId="1" fontId="47" fillId="0" borderId="14" xfId="2" applyNumberFormat="1" applyFont="1" applyBorder="1" applyAlignment="1" applyProtection="1">
      <alignment horizontal="center" vertical="center" wrapText="1"/>
    </xf>
    <xf numFmtId="1" fontId="48" fillId="0" borderId="14" xfId="2" applyNumberFormat="1" applyFont="1" applyBorder="1" applyAlignment="1" applyProtection="1">
      <alignment horizontal="center" vertical="center" wrapText="1"/>
    </xf>
    <xf numFmtId="1" fontId="81" fillId="0" borderId="14" xfId="2" applyNumberFormat="1" applyFont="1" applyBorder="1" applyAlignment="1" applyProtection="1">
      <alignment horizontal="center" vertical="center" wrapText="1"/>
    </xf>
    <xf numFmtId="1" fontId="49" fillId="0" borderId="14" xfId="2" applyNumberFormat="1" applyFont="1" applyBorder="1" applyAlignment="1" applyProtection="1">
      <alignment horizontal="center" vertical="center" wrapText="1"/>
    </xf>
    <xf numFmtId="170" fontId="2" fillId="0" borderId="14" xfId="1" applyNumberFormat="1" applyFont="1" applyFill="1" applyBorder="1" applyAlignment="1" applyProtection="1">
      <alignment horizontal="center" vertical="center"/>
    </xf>
    <xf numFmtId="171" fontId="2" fillId="0" borderId="14" xfId="2" applyNumberFormat="1" applyFont="1" applyBorder="1" applyAlignment="1" applyProtection="1">
      <alignment horizontal="center" vertical="center"/>
    </xf>
    <xf numFmtId="173" fontId="2" fillId="0" borderId="14" xfId="1" applyNumberFormat="1" applyFont="1" applyFill="1" applyBorder="1" applyAlignment="1" applyProtection="1">
      <alignment horizontal="center" vertical="center"/>
    </xf>
    <xf numFmtId="0" fontId="2" fillId="0" borderId="14" xfId="1" applyNumberFormat="1" applyFont="1" applyFill="1" applyBorder="1" applyAlignment="1" applyProtection="1">
      <alignment horizontal="center" vertical="center"/>
    </xf>
    <xf numFmtId="1" fontId="2" fillId="0" borderId="14" xfId="2" applyNumberFormat="1" applyFont="1" applyBorder="1" applyAlignment="1" applyProtection="1">
      <alignment horizontal="center" vertical="center"/>
    </xf>
    <xf numFmtId="173" fontId="2" fillId="0" borderId="14" xfId="2" applyNumberFormat="1" applyFont="1" applyBorder="1" applyAlignment="1" applyProtection="1">
      <alignment horizontal="center" vertical="center"/>
    </xf>
  </cellXfs>
  <cellStyles count="12">
    <cellStyle name="Euro" xfId="7"/>
    <cellStyle name="Gevolgde hyperlink" xfId="4" builtinId="9"/>
    <cellStyle name="Hyperlink" xfId="3" builtinId="8"/>
    <cellStyle name="Hyperlink 2" xfId="6"/>
    <cellStyle name="Procent" xfId="1" builtinId="5"/>
    <cellStyle name="Procent 2" xfId="5"/>
    <cellStyle name="Standaard" xfId="0" builtinId="0"/>
    <cellStyle name="Standaard 2" xfId="8"/>
    <cellStyle name="Standaard 3" xfId="2"/>
    <cellStyle name="Standaard 4" xfId="9"/>
    <cellStyle name="Valuta 2" xfId="10"/>
    <cellStyle name="Valuta 3" xfId="11"/>
  </cellStyles>
  <dxfs count="4">
    <dxf>
      <font>
        <strike val="0"/>
        <color theme="1" tint="0.499984740745262"/>
      </font>
    </dxf>
    <dxf>
      <font>
        <strike val="0"/>
        <color theme="1" tint="0.499984740745262"/>
      </font>
    </dxf>
    <dxf>
      <fill>
        <patternFill>
          <bgColor rgb="FFFFF0F0"/>
        </patternFill>
      </fill>
    </dxf>
    <dxf>
      <fill>
        <patternFill>
          <bgColor rgb="FFF0FF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144780</xdr:colOff>
          <xdr:row>7</xdr:row>
          <xdr:rowOff>22860</xdr:rowOff>
        </xdr:from>
        <xdr:to>
          <xdr:col>29</xdr:col>
          <xdr:colOff>1203960</xdr:colOff>
          <xdr:row>7</xdr:row>
          <xdr:rowOff>426720</xdr:rowOff>
        </xdr:to>
        <xdr:sp macro="" textlink="">
          <xdr:nvSpPr>
            <xdr:cNvPr id="9217" name="Update_BESTELFORMULIER_SURPRISES"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xdr:oneCellAnchor>
    <xdr:from>
      <xdr:col>12</xdr:col>
      <xdr:colOff>0</xdr:colOff>
      <xdr:row>27</xdr:row>
      <xdr:rowOff>304800</xdr:rowOff>
    </xdr:from>
    <xdr:ext cx="184731" cy="264560"/>
    <xdr:sp macro="" textlink="">
      <xdr:nvSpPr>
        <xdr:cNvPr id="3" name="Tekstvak 2"/>
        <xdr:cNvSpPr txBox="1"/>
      </xdr:nvSpPr>
      <xdr:spPr>
        <a:xfrm>
          <a:off x="7993380" y="1036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BE" sz="1100"/>
        </a:p>
      </xdr:txBody>
    </xdr:sp>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mailto:info@hetplukpark.be" TargetMode="External"/><Relationship Id="rId7" Type="http://schemas.openxmlformats.org/officeDocument/2006/relationships/control" Target="../activeX/activeX1.xml"/><Relationship Id="rId2" Type="http://schemas.openxmlformats.org/officeDocument/2006/relationships/hyperlink" Target="https://massagetortoise.com/" TargetMode="External"/><Relationship Id="rId1" Type="http://schemas.openxmlformats.org/officeDocument/2006/relationships/hyperlink" Target="mailto:info@hetplukpark.be"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09">
    <tabColor rgb="FF66FF66"/>
    <pageSetUpPr fitToPage="1"/>
  </sheetPr>
  <dimension ref="A1:AE129"/>
  <sheetViews>
    <sheetView showGridLines="0" tabSelected="1" zoomScaleNormal="100" workbookViewId="0">
      <pane xSplit="9" ySplit="9" topLeftCell="J10" activePane="bottomRight" state="frozen"/>
      <selection pane="topRight" activeCell="J1" sqref="J1"/>
      <selection pane="bottomLeft" activeCell="A10" sqref="A10"/>
      <selection pane="bottomRight" activeCell="C10" sqref="C10"/>
    </sheetView>
  </sheetViews>
  <sheetFormatPr defaultColWidth="10" defaultRowHeight="24" customHeight="1" x14ac:dyDescent="0.3"/>
  <cols>
    <col min="1" max="1" width="2.109375" style="2" customWidth="1"/>
    <col min="2" max="2" width="2.21875" style="2" customWidth="1"/>
    <col min="3" max="3" width="12.21875" style="2" customWidth="1"/>
    <col min="4" max="4" width="1.5546875" style="2" customWidth="1"/>
    <col min="5" max="8" width="11.109375" style="2" customWidth="1"/>
    <col min="9" max="9" width="9.88671875" style="2" customWidth="1"/>
    <col min="10" max="10" width="23.88671875" style="2" customWidth="1"/>
    <col min="11" max="11" width="12.6640625" style="2" customWidth="1"/>
    <col min="12" max="12" width="7.5546875" style="2" customWidth="1"/>
    <col min="13" max="21" width="11.109375" style="2" customWidth="1"/>
    <col min="22" max="23" width="9.88671875" style="2" customWidth="1"/>
    <col min="24" max="24" width="11.109375" style="2" customWidth="1"/>
    <col min="25" max="25" width="14.5546875" style="2" customWidth="1"/>
    <col min="26" max="27" width="11.109375" style="2" customWidth="1"/>
    <col min="28" max="29" width="2.21875" style="2" customWidth="1"/>
    <col min="30" max="30" width="19.6640625" style="2" customWidth="1"/>
    <col min="31" max="31" width="2.21875" style="2" customWidth="1"/>
    <col min="32" max="33" width="5.33203125" style="2" customWidth="1"/>
    <col min="34" max="16384" width="10" style="2"/>
  </cols>
  <sheetData>
    <row r="1" spans="1:31" ht="12" customHeight="1" thickBot="1" x14ac:dyDescent="0.35">
      <c r="A1" s="22"/>
      <c r="B1" s="122"/>
      <c r="C1" s="82"/>
      <c r="D1" s="82"/>
      <c r="E1" s="82"/>
      <c r="F1" s="82"/>
      <c r="G1" s="82"/>
      <c r="H1" s="82"/>
      <c r="I1" s="82"/>
      <c r="J1" s="82"/>
      <c r="K1" s="82"/>
      <c r="L1" s="82"/>
      <c r="M1" s="82"/>
      <c r="N1" s="82"/>
      <c r="O1" s="82"/>
      <c r="P1" s="82"/>
      <c r="Q1" s="82"/>
      <c r="R1" s="82"/>
      <c r="S1" s="82"/>
      <c r="T1" s="82"/>
      <c r="U1" s="82"/>
      <c r="V1" s="82"/>
      <c r="W1" s="82"/>
      <c r="X1" s="82"/>
      <c r="Y1" s="82"/>
      <c r="Z1" s="82"/>
      <c r="AA1" s="82"/>
      <c r="AB1" s="1" t="s">
        <v>0</v>
      </c>
      <c r="AC1" s="22"/>
      <c r="AD1" s="22"/>
      <c r="AE1" s="22" t="s">
        <v>0</v>
      </c>
    </row>
    <row r="2" spans="1:31" ht="33" customHeight="1" thickTop="1" thickBot="1" x14ac:dyDescent="0.35">
      <c r="A2" s="22"/>
      <c r="B2" s="122"/>
      <c r="C2" s="139" t="s">
        <v>1</v>
      </c>
      <c r="D2" s="139"/>
      <c r="E2" s="139"/>
      <c r="F2" s="139"/>
      <c r="G2" s="139"/>
      <c r="H2" s="139"/>
      <c r="I2" s="140"/>
      <c r="J2" s="141" t="s">
        <v>290</v>
      </c>
      <c r="K2" s="142"/>
      <c r="L2" s="143" t="s">
        <v>291</v>
      </c>
      <c r="M2" s="143"/>
      <c r="N2" s="142" t="s">
        <v>292</v>
      </c>
      <c r="O2" s="142"/>
      <c r="P2" s="142"/>
      <c r="Q2" s="144"/>
      <c r="R2" s="85" t="s">
        <v>235</v>
      </c>
      <c r="S2" s="86">
        <f>COUNTIF(K10:K120,$R$2)</f>
        <v>0</v>
      </c>
      <c r="T2" s="87" t="s">
        <v>2</v>
      </c>
      <c r="U2" s="88" t="s">
        <v>3</v>
      </c>
      <c r="V2" s="86">
        <f>COUNTIFS(F10:F120,$T$2)</f>
        <v>0</v>
      </c>
      <c r="W2" s="88" t="s">
        <v>236</v>
      </c>
      <c r="X2" s="86">
        <f>COUNTIFS(G10:G120,$T$2)</f>
        <v>0</v>
      </c>
      <c r="Y2" s="87" t="s">
        <v>4</v>
      </c>
      <c r="Z2" s="88" t="s">
        <v>5</v>
      </c>
      <c r="AA2" s="89">
        <f>COUNTIF(P10:P120,Y2)</f>
        <v>0</v>
      </c>
      <c r="AB2" s="1" t="s">
        <v>0</v>
      </c>
      <c r="AC2" s="3"/>
      <c r="AD2" s="4">
        <v>45788</v>
      </c>
      <c r="AE2" s="22" t="s">
        <v>0</v>
      </c>
    </row>
    <row r="3" spans="1:31" ht="21" customHeight="1" thickBot="1" x14ac:dyDescent="0.35">
      <c r="A3" s="22"/>
      <c r="B3" s="122"/>
      <c r="C3" s="23" t="s">
        <v>6</v>
      </c>
      <c r="D3" s="82"/>
      <c r="E3" s="134" t="s">
        <v>7</v>
      </c>
      <c r="F3" s="134"/>
      <c r="G3" s="134"/>
      <c r="H3" s="134"/>
      <c r="I3" s="134"/>
      <c r="J3" s="5" t="s">
        <v>237</v>
      </c>
      <c r="K3" s="135" t="s">
        <v>357</v>
      </c>
      <c r="L3" s="135"/>
      <c r="M3" s="135"/>
      <c r="N3" s="24">
        <f>IF(ISBLANK(K3),0,_xlfn.FLOOR.PRECISE(C7/7))</f>
        <v>0</v>
      </c>
      <c r="O3" s="145" t="s">
        <v>238</v>
      </c>
      <c r="P3" s="145"/>
      <c r="Q3" s="25">
        <f>SUMIFS(C10:C120,W10:W120,"&gt;1%",C10:C120,"&gt;1")</f>
        <v>0</v>
      </c>
      <c r="R3" s="128" t="s">
        <v>239</v>
      </c>
      <c r="S3" s="129"/>
      <c r="T3" s="129"/>
      <c r="U3" s="129"/>
      <c r="V3" s="129"/>
      <c r="W3" s="129"/>
      <c r="X3" s="129"/>
      <c r="Y3" s="129"/>
      <c r="Z3" s="129"/>
      <c r="AA3" s="130"/>
      <c r="AB3" s="1"/>
      <c r="AC3" s="3"/>
      <c r="AD3" s="131" t="s">
        <v>311</v>
      </c>
      <c r="AE3" s="22" t="s">
        <v>0</v>
      </c>
    </row>
    <row r="4" spans="1:31" ht="21" customHeight="1" x14ac:dyDescent="0.3">
      <c r="A4" s="22"/>
      <c r="B4" s="122"/>
      <c r="C4" s="132" t="s">
        <v>204</v>
      </c>
      <c r="D4" s="82"/>
      <c r="E4" s="134" t="s">
        <v>8</v>
      </c>
      <c r="F4" s="134"/>
      <c r="G4" s="134"/>
      <c r="H4" s="134"/>
      <c r="I4" s="134"/>
      <c r="J4" s="6" t="s">
        <v>240</v>
      </c>
      <c r="K4" s="135" t="s">
        <v>216</v>
      </c>
      <c r="L4" s="135"/>
      <c r="M4" s="135"/>
      <c r="N4" s="135"/>
      <c r="O4" s="135"/>
      <c r="P4" s="26">
        <f>QUOTIENT(C8,39)*3</f>
        <v>0</v>
      </c>
      <c r="Q4" s="7" t="s">
        <v>9</v>
      </c>
      <c r="R4" s="136" t="s">
        <v>241</v>
      </c>
      <c r="S4" s="136"/>
      <c r="T4" s="136"/>
      <c r="U4" s="136"/>
      <c r="V4" s="136"/>
      <c r="W4" s="136"/>
      <c r="X4" s="136"/>
      <c r="Y4" s="136"/>
      <c r="Z4" s="136"/>
      <c r="AA4" s="136"/>
      <c r="AB4" s="1" t="s">
        <v>0</v>
      </c>
      <c r="AC4" s="3"/>
      <c r="AD4" s="131"/>
      <c r="AE4" s="22" t="s">
        <v>0</v>
      </c>
    </row>
    <row r="5" spans="1:31" ht="21" customHeight="1" x14ac:dyDescent="0.3">
      <c r="A5" s="22"/>
      <c r="B5" s="122"/>
      <c r="C5" s="133"/>
      <c r="D5" s="82"/>
      <c r="E5" s="137" t="s">
        <v>217</v>
      </c>
      <c r="F5" s="137"/>
      <c r="G5" s="137"/>
      <c r="H5" s="137"/>
      <c r="I5" s="137"/>
      <c r="J5" s="138" t="s">
        <v>242</v>
      </c>
      <c r="K5" s="138"/>
      <c r="L5" s="138"/>
      <c r="M5" s="138"/>
      <c r="N5" s="138"/>
      <c r="O5" s="138"/>
      <c r="P5" s="138"/>
      <c r="Q5" s="8" t="str">
        <f>IF(P4=0,"geen code",AD8)</f>
        <v>geen code</v>
      </c>
      <c r="R5" s="136"/>
      <c r="S5" s="136"/>
      <c r="T5" s="136"/>
      <c r="U5" s="136"/>
      <c r="V5" s="136"/>
      <c r="W5" s="136"/>
      <c r="X5" s="136"/>
      <c r="Y5" s="136"/>
      <c r="Z5" s="136"/>
      <c r="AA5" s="136"/>
      <c r="AB5" s="1" t="s">
        <v>0</v>
      </c>
      <c r="AC5" s="3"/>
      <c r="AD5" s="9">
        <v>67</v>
      </c>
      <c r="AE5" s="22" t="s">
        <v>0</v>
      </c>
    </row>
    <row r="6" spans="1:31" s="12" customFormat="1" ht="9" customHeight="1" x14ac:dyDescent="0.3">
      <c r="A6" s="22"/>
      <c r="B6" s="122"/>
      <c r="C6" s="82"/>
      <c r="D6" s="82"/>
      <c r="E6" s="10"/>
      <c r="F6" s="10"/>
      <c r="G6" s="10"/>
      <c r="H6" s="10"/>
      <c r="I6" s="10"/>
      <c r="J6" s="10"/>
      <c r="K6" s="10"/>
      <c r="L6" s="10"/>
      <c r="M6" s="10"/>
      <c r="N6" s="10"/>
      <c r="O6" s="10"/>
      <c r="P6" s="10"/>
      <c r="Q6" s="10"/>
      <c r="R6" s="10"/>
      <c r="S6" s="10"/>
      <c r="T6" s="10"/>
      <c r="U6" s="10"/>
      <c r="V6" s="10"/>
      <c r="W6" s="10"/>
      <c r="X6" s="10"/>
      <c r="Y6" s="10"/>
      <c r="Z6" s="10"/>
      <c r="AA6" s="10"/>
      <c r="AB6" s="1" t="s">
        <v>0</v>
      </c>
      <c r="AC6" s="22"/>
      <c r="AD6" s="11"/>
      <c r="AE6" s="22" t="s">
        <v>0</v>
      </c>
    </row>
    <row r="7" spans="1:31" ht="33" customHeight="1" x14ac:dyDescent="0.3">
      <c r="A7" s="22"/>
      <c r="B7" s="122"/>
      <c r="C7" s="27">
        <f>SUM(C10:C120)</f>
        <v>0</v>
      </c>
      <c r="D7" s="13"/>
      <c r="E7" s="123" t="s">
        <v>243</v>
      </c>
      <c r="F7" s="123"/>
      <c r="G7" s="123"/>
      <c r="H7" s="123"/>
      <c r="I7" s="28" t="s">
        <v>244</v>
      </c>
      <c r="J7" s="124" t="s">
        <v>10</v>
      </c>
      <c r="K7" s="124"/>
      <c r="L7" s="125" t="s">
        <v>11</v>
      </c>
      <c r="M7" s="125"/>
      <c r="N7" s="125"/>
      <c r="O7" s="125"/>
      <c r="P7" s="125"/>
      <c r="Q7" s="125"/>
      <c r="R7" s="126" t="s">
        <v>12</v>
      </c>
      <c r="S7" s="126"/>
      <c r="T7" s="126"/>
      <c r="U7" s="126"/>
      <c r="V7" s="126"/>
      <c r="W7" s="14" t="s">
        <v>245</v>
      </c>
      <c r="X7" s="127" t="s">
        <v>13</v>
      </c>
      <c r="Y7" s="127"/>
      <c r="Z7" s="127"/>
      <c r="AA7" s="83" t="s">
        <v>232</v>
      </c>
      <c r="AB7" s="1" t="s">
        <v>0</v>
      </c>
      <c r="AC7" s="22"/>
      <c r="AD7" s="15" t="s">
        <v>14</v>
      </c>
      <c r="AE7" s="22" t="s">
        <v>0</v>
      </c>
    </row>
    <row r="8" spans="1:31" ht="36" customHeight="1" x14ac:dyDescent="0.35">
      <c r="A8" s="22"/>
      <c r="B8" s="122"/>
      <c r="C8" s="31">
        <f>_xlfn.FLOOR.PRECISE(SUMPRODUCT(C10:C120,Z10:Z120),0.5)+C7*1*0</f>
        <v>0</v>
      </c>
      <c r="D8" s="13"/>
      <c r="E8" s="32" t="s">
        <v>246</v>
      </c>
      <c r="F8" s="32" t="s">
        <v>247</v>
      </c>
      <c r="G8" s="32" t="s">
        <v>15</v>
      </c>
      <c r="H8" s="33" t="s">
        <v>248</v>
      </c>
      <c r="I8" s="34" t="s">
        <v>249</v>
      </c>
      <c r="J8" s="35" t="s">
        <v>16</v>
      </c>
      <c r="K8" s="36" t="s">
        <v>218</v>
      </c>
      <c r="L8" s="37" t="s">
        <v>250</v>
      </c>
      <c r="M8" s="38" t="s">
        <v>17</v>
      </c>
      <c r="N8" s="39" t="s">
        <v>18</v>
      </c>
      <c r="O8" s="40" t="s">
        <v>19</v>
      </c>
      <c r="P8" s="41" t="s">
        <v>20</v>
      </c>
      <c r="Q8" s="42" t="s">
        <v>251</v>
      </c>
      <c r="R8" s="43" t="s">
        <v>21</v>
      </c>
      <c r="S8" s="44" t="s">
        <v>252</v>
      </c>
      <c r="T8" s="45" t="s">
        <v>22</v>
      </c>
      <c r="U8" s="46" t="s">
        <v>23</v>
      </c>
      <c r="V8" s="47" t="s">
        <v>233</v>
      </c>
      <c r="W8" s="48" t="s">
        <v>253</v>
      </c>
      <c r="X8" s="49" t="s">
        <v>24</v>
      </c>
      <c r="Y8" s="49" t="s">
        <v>26</v>
      </c>
      <c r="Z8" s="49" t="s">
        <v>25</v>
      </c>
      <c r="AA8" s="49" t="s">
        <v>219</v>
      </c>
      <c r="AB8" s="1" t="s">
        <v>0</v>
      </c>
      <c r="AC8" s="22"/>
      <c r="AD8" s="16" t="str">
        <f>CONCATENATE(MID(J2,6,3),"_",P4,"_",C7*3,C8*2)</f>
        <v>uw _0_00</v>
      </c>
      <c r="AE8" s="22" t="s">
        <v>0</v>
      </c>
    </row>
    <row r="9" spans="1:31" ht="12" customHeight="1" x14ac:dyDescent="0.3">
      <c r="A9" s="22"/>
      <c r="B9" s="122"/>
      <c r="C9" s="50" t="s">
        <v>27</v>
      </c>
      <c r="D9" s="51"/>
      <c r="E9" s="52"/>
      <c r="F9" s="52"/>
      <c r="G9" s="52"/>
      <c r="H9" s="52"/>
      <c r="I9" s="52"/>
      <c r="J9" s="149"/>
      <c r="K9" s="52"/>
      <c r="L9" s="52"/>
      <c r="M9" s="52"/>
      <c r="N9" s="52"/>
      <c r="O9" s="52"/>
      <c r="P9" s="52"/>
      <c r="Q9" s="52"/>
      <c r="R9" s="52"/>
      <c r="S9" s="52"/>
      <c r="T9" s="52"/>
      <c r="U9" s="52"/>
      <c r="V9" s="52"/>
      <c r="W9" s="52"/>
      <c r="X9" s="52"/>
      <c r="Y9" s="146"/>
      <c r="Z9" s="52"/>
      <c r="AA9" s="52"/>
      <c r="AB9" s="1" t="s">
        <v>0</v>
      </c>
      <c r="AC9" s="22"/>
      <c r="AD9" s="22"/>
      <c r="AE9" s="22" t="s">
        <v>0</v>
      </c>
    </row>
    <row r="10" spans="1:31" ht="33" customHeight="1" x14ac:dyDescent="0.3">
      <c r="A10" s="84"/>
      <c r="B10" s="82"/>
      <c r="C10" s="53"/>
      <c r="D10" s="54"/>
      <c r="E10" s="55" t="s">
        <v>225</v>
      </c>
      <c r="F10" s="56" t="s">
        <v>109</v>
      </c>
      <c r="G10" s="56" t="s">
        <v>79</v>
      </c>
      <c r="H10" s="57" t="s">
        <v>358</v>
      </c>
      <c r="I10" s="68" t="s">
        <v>359</v>
      </c>
      <c r="J10" s="148" t="s">
        <v>360</v>
      </c>
      <c r="K10" s="59" t="s">
        <v>361</v>
      </c>
      <c r="L10" s="56">
        <v>2</v>
      </c>
      <c r="M10" s="60" t="s">
        <v>53</v>
      </c>
      <c r="N10" s="60" t="s">
        <v>30</v>
      </c>
      <c r="O10" s="60" t="s">
        <v>34</v>
      </c>
      <c r="P10" s="60" t="s">
        <v>362</v>
      </c>
      <c r="Q10" s="61"/>
      <c r="R10" s="62">
        <v>0.26100278551532036</v>
      </c>
      <c r="S10" s="63">
        <v>0.35622934076137425</v>
      </c>
      <c r="T10" s="64">
        <v>3.1801299907149493E-2</v>
      </c>
      <c r="U10" s="65">
        <v>0.65459610027855142</v>
      </c>
      <c r="V10" s="66">
        <v>4.2618384401114207E-2</v>
      </c>
      <c r="W10" s="67">
        <v>0</v>
      </c>
      <c r="X10" s="157">
        <v>19.590244242499086</v>
      </c>
      <c r="Y10" s="157" t="s">
        <v>35</v>
      </c>
      <c r="Z10" s="158">
        <v>8.4308489042696682</v>
      </c>
      <c r="AA10" s="159">
        <v>364</v>
      </c>
      <c r="AB10" s="1" t="s">
        <v>0</v>
      </c>
      <c r="AC10" s="94" t="s">
        <v>36</v>
      </c>
      <c r="AD10" s="94"/>
      <c r="AE10" s="94"/>
    </row>
    <row r="11" spans="1:31" ht="33" customHeight="1" x14ac:dyDescent="0.3">
      <c r="A11" s="84"/>
      <c r="B11" s="82"/>
      <c r="C11" s="53"/>
      <c r="D11" s="54"/>
      <c r="E11" s="55" t="s">
        <v>367</v>
      </c>
      <c r="F11" s="56" t="s">
        <v>38</v>
      </c>
      <c r="G11" s="56" t="s">
        <v>37</v>
      </c>
      <c r="H11" s="57" t="s">
        <v>312</v>
      </c>
      <c r="I11" s="58" t="s">
        <v>363</v>
      </c>
      <c r="J11" s="148" t="s">
        <v>371</v>
      </c>
      <c r="K11" s="59" t="s">
        <v>313</v>
      </c>
      <c r="L11" s="56">
        <v>1.5</v>
      </c>
      <c r="M11" s="60" t="s">
        <v>79</v>
      </c>
      <c r="N11" s="60" t="s">
        <v>314</v>
      </c>
      <c r="O11" s="60" t="s">
        <v>315</v>
      </c>
      <c r="P11" s="60" t="s">
        <v>356</v>
      </c>
      <c r="Q11" s="61"/>
      <c r="R11" s="62">
        <v>5.806010928961749E-3</v>
      </c>
      <c r="S11" s="63">
        <v>0.15568627808136007</v>
      </c>
      <c r="T11" s="64">
        <v>0.17152398299939287</v>
      </c>
      <c r="U11" s="65">
        <v>0.78422890103217968</v>
      </c>
      <c r="V11" s="66">
        <v>3.1382817243472985E-2</v>
      </c>
      <c r="W11" s="67">
        <v>0</v>
      </c>
      <c r="X11" s="157">
        <v>23.100639944243557</v>
      </c>
      <c r="Y11" s="157" t="s">
        <v>35</v>
      </c>
      <c r="Z11" s="158">
        <v>7.9364197284872864</v>
      </c>
      <c r="AA11" s="159">
        <v>346</v>
      </c>
      <c r="AB11" s="1" t="s">
        <v>0</v>
      </c>
      <c r="AC11" s="95" t="s">
        <v>42</v>
      </c>
      <c r="AD11" s="95"/>
      <c r="AE11" s="95"/>
    </row>
    <row r="12" spans="1:31" ht="33" customHeight="1" x14ac:dyDescent="0.3">
      <c r="A12" s="84"/>
      <c r="B12" s="82"/>
      <c r="C12" s="53"/>
      <c r="D12" s="54"/>
      <c r="E12" s="55" t="s">
        <v>85</v>
      </c>
      <c r="F12" s="56" t="s">
        <v>53</v>
      </c>
      <c r="G12" s="56" t="s">
        <v>29</v>
      </c>
      <c r="H12" s="57" t="s">
        <v>368</v>
      </c>
      <c r="I12" s="68" t="s">
        <v>369</v>
      </c>
      <c r="J12" s="148" t="s">
        <v>373</v>
      </c>
      <c r="K12" s="59" t="s">
        <v>370</v>
      </c>
      <c r="L12" s="56">
        <v>2.5</v>
      </c>
      <c r="M12" s="60" t="s">
        <v>72</v>
      </c>
      <c r="N12" s="60" t="s">
        <v>318</v>
      </c>
      <c r="O12" s="60" t="s">
        <v>34</v>
      </c>
      <c r="P12" s="60" t="s">
        <v>30</v>
      </c>
      <c r="Q12" s="61"/>
      <c r="R12" s="62">
        <v>0.11351909184726522</v>
      </c>
      <c r="S12" s="63">
        <v>0.24489164086687307</v>
      </c>
      <c r="T12" s="64">
        <v>6.2693498452012386E-2</v>
      </c>
      <c r="U12" s="65">
        <v>0.80134158926728594</v>
      </c>
      <c r="V12" s="66">
        <v>9.2879256965944269E-3</v>
      </c>
      <c r="W12" s="67">
        <v>0</v>
      </c>
      <c r="X12" s="157">
        <v>13.833101409592331</v>
      </c>
      <c r="Y12" s="157" t="s">
        <v>41</v>
      </c>
      <c r="Z12" s="158">
        <v>9.3093657161539589</v>
      </c>
      <c r="AA12" s="159">
        <v>579</v>
      </c>
      <c r="AB12" s="1" t="s">
        <v>0</v>
      </c>
      <c r="AC12" s="95"/>
      <c r="AD12" s="95"/>
      <c r="AE12" s="95"/>
    </row>
    <row r="13" spans="1:31" ht="33" customHeight="1" x14ac:dyDescent="0.3">
      <c r="A13" s="84"/>
      <c r="B13" s="82"/>
      <c r="C13" s="53"/>
      <c r="D13" s="54"/>
      <c r="E13" s="55" t="s">
        <v>85</v>
      </c>
      <c r="F13" s="56" t="s">
        <v>53</v>
      </c>
      <c r="G13" s="56" t="s">
        <v>29</v>
      </c>
      <c r="H13" s="57" t="s">
        <v>368</v>
      </c>
      <c r="I13" s="68" t="s">
        <v>369</v>
      </c>
      <c r="J13" s="148" t="s">
        <v>373</v>
      </c>
      <c r="K13" s="59" t="s">
        <v>370</v>
      </c>
      <c r="L13" s="56">
        <v>2.5</v>
      </c>
      <c r="M13" s="60" t="s">
        <v>72</v>
      </c>
      <c r="N13" s="60" t="s">
        <v>318</v>
      </c>
      <c r="O13" s="60" t="s">
        <v>34</v>
      </c>
      <c r="P13" s="60" t="s">
        <v>30</v>
      </c>
      <c r="Q13" s="61"/>
      <c r="R13" s="62">
        <v>0.11351909184726522</v>
      </c>
      <c r="S13" s="63">
        <v>0.24489164086687307</v>
      </c>
      <c r="T13" s="64">
        <v>6.2693498452012386E-2</v>
      </c>
      <c r="U13" s="65">
        <v>0.80134158926728594</v>
      </c>
      <c r="V13" s="66">
        <v>9.2879256965944269E-3</v>
      </c>
      <c r="W13" s="67">
        <v>0</v>
      </c>
      <c r="X13" s="157">
        <v>13.265469152643137</v>
      </c>
      <c r="Y13" s="157" t="s">
        <v>95</v>
      </c>
      <c r="Z13" s="158">
        <v>11.182774518719137</v>
      </c>
      <c r="AA13" s="159">
        <v>745</v>
      </c>
      <c r="AB13" s="1" t="s">
        <v>0</v>
      </c>
      <c r="AC13" s="84"/>
      <c r="AD13" s="17" t="s">
        <v>4</v>
      </c>
      <c r="AE13" s="22"/>
    </row>
    <row r="14" spans="1:31" ht="33" customHeight="1" x14ac:dyDescent="0.3">
      <c r="A14" s="84"/>
      <c r="B14" s="82"/>
      <c r="C14" s="53"/>
      <c r="D14" s="54"/>
      <c r="E14" s="55" t="s">
        <v>28</v>
      </c>
      <c r="F14" s="56" t="s">
        <v>29</v>
      </c>
      <c r="G14" s="56" t="s">
        <v>30</v>
      </c>
      <c r="H14" s="57" t="s">
        <v>205</v>
      </c>
      <c r="I14" s="68" t="s">
        <v>254</v>
      </c>
      <c r="J14" s="148" t="s">
        <v>215</v>
      </c>
      <c r="K14" s="59" t="s">
        <v>229</v>
      </c>
      <c r="L14" s="56">
        <v>2</v>
      </c>
      <c r="M14" s="60" t="s">
        <v>30</v>
      </c>
      <c r="N14" s="60" t="s">
        <v>105</v>
      </c>
      <c r="O14" s="60" t="s">
        <v>206</v>
      </c>
      <c r="P14" s="60" t="s">
        <v>207</v>
      </c>
      <c r="Q14" s="61"/>
      <c r="R14" s="62">
        <v>0.23683614119534696</v>
      </c>
      <c r="S14" s="63">
        <v>0.30565182511030886</v>
      </c>
      <c r="T14" s="64">
        <v>2.1485158443642197E-2</v>
      </c>
      <c r="U14" s="65">
        <v>0.70146409947853994</v>
      </c>
      <c r="V14" s="66">
        <v>2.208884877657441E-2</v>
      </c>
      <c r="W14" s="67">
        <v>0</v>
      </c>
      <c r="X14" s="157">
        <v>18.575149654460649</v>
      </c>
      <c r="Y14" s="157" t="s">
        <v>35</v>
      </c>
      <c r="Z14" s="158">
        <v>8.0427793245692154</v>
      </c>
      <c r="AA14" s="159">
        <v>363</v>
      </c>
      <c r="AB14" s="1" t="s">
        <v>0</v>
      </c>
      <c r="AC14" s="84"/>
      <c r="AD14" s="18" t="s">
        <v>30</v>
      </c>
      <c r="AE14" s="22" t="s">
        <v>0</v>
      </c>
    </row>
    <row r="15" spans="1:31" ht="33" customHeight="1" x14ac:dyDescent="0.3">
      <c r="A15" s="84"/>
      <c r="B15" s="82"/>
      <c r="C15" s="53"/>
      <c r="D15" s="54"/>
      <c r="E15" s="55" t="s">
        <v>220</v>
      </c>
      <c r="F15" s="56" t="s">
        <v>109</v>
      </c>
      <c r="G15" s="56" t="s">
        <v>208</v>
      </c>
      <c r="H15" s="57" t="s">
        <v>209</v>
      </c>
      <c r="I15" s="68" t="s">
        <v>255</v>
      </c>
      <c r="J15" s="148" t="s">
        <v>214</v>
      </c>
      <c r="K15" s="59" t="s">
        <v>45</v>
      </c>
      <c r="L15" s="56">
        <v>2</v>
      </c>
      <c r="M15" s="60" t="s">
        <v>154</v>
      </c>
      <c r="N15" s="60" t="s">
        <v>105</v>
      </c>
      <c r="O15" s="60" t="s">
        <v>34</v>
      </c>
      <c r="P15" s="60" t="s">
        <v>30</v>
      </c>
      <c r="Q15" s="61"/>
      <c r="R15" s="62">
        <v>0.20242914979757085</v>
      </c>
      <c r="S15" s="63">
        <v>0.32371457489878541</v>
      </c>
      <c r="T15" s="64">
        <v>6.2803643724696351E-2</v>
      </c>
      <c r="U15" s="65">
        <v>0.66396761133603244</v>
      </c>
      <c r="V15" s="66">
        <v>2.0242914979757085E-2</v>
      </c>
      <c r="W15" s="67">
        <v>0</v>
      </c>
      <c r="X15" s="157">
        <v>20.681727671623893</v>
      </c>
      <c r="Y15" s="157" t="s">
        <v>35</v>
      </c>
      <c r="Z15" s="158">
        <v>8.5758317948772866</v>
      </c>
      <c r="AA15" s="159">
        <v>351.8</v>
      </c>
      <c r="AB15" s="1" t="s">
        <v>0</v>
      </c>
      <c r="AC15" s="84"/>
      <c r="AD15" s="18" t="s">
        <v>234</v>
      </c>
      <c r="AE15" s="22" t="s">
        <v>0</v>
      </c>
    </row>
    <row r="16" spans="1:31" ht="33" customHeight="1" x14ac:dyDescent="0.3">
      <c r="A16" s="84"/>
      <c r="B16" s="82"/>
      <c r="C16" s="53"/>
      <c r="D16" s="54"/>
      <c r="E16" s="55" t="s">
        <v>220</v>
      </c>
      <c r="F16" s="56" t="s">
        <v>109</v>
      </c>
      <c r="G16" s="56" t="s">
        <v>208</v>
      </c>
      <c r="H16" s="57" t="s">
        <v>209</v>
      </c>
      <c r="I16" s="68" t="s">
        <v>256</v>
      </c>
      <c r="J16" s="148" t="s">
        <v>214</v>
      </c>
      <c r="K16" s="59" t="s">
        <v>45</v>
      </c>
      <c r="L16" s="56">
        <v>2</v>
      </c>
      <c r="M16" s="60" t="s">
        <v>154</v>
      </c>
      <c r="N16" s="60" t="s">
        <v>105</v>
      </c>
      <c r="O16" s="60" t="s">
        <v>34</v>
      </c>
      <c r="P16" s="60" t="s">
        <v>30</v>
      </c>
      <c r="Q16" s="61"/>
      <c r="R16" s="62">
        <v>0.20242914979757085</v>
      </c>
      <c r="S16" s="63">
        <v>0.32371457489878541</v>
      </c>
      <c r="T16" s="64">
        <v>6.2803643724696351E-2</v>
      </c>
      <c r="U16" s="65">
        <v>0.66396761133603244</v>
      </c>
      <c r="V16" s="66">
        <v>2.0242914979757085E-2</v>
      </c>
      <c r="W16" s="67">
        <v>0</v>
      </c>
      <c r="X16" s="157">
        <v>20.456891501129498</v>
      </c>
      <c r="Y16" s="157" t="s">
        <v>170</v>
      </c>
      <c r="Z16" s="158">
        <v>10.791229738432634</v>
      </c>
      <c r="AA16" s="159">
        <v>427.3</v>
      </c>
      <c r="AB16" s="1" t="s">
        <v>0</v>
      </c>
      <c r="AC16" s="84"/>
      <c r="AD16" s="18" t="s">
        <v>59</v>
      </c>
      <c r="AE16" s="22" t="s">
        <v>0</v>
      </c>
    </row>
    <row r="17" spans="1:31" ht="33" customHeight="1" x14ac:dyDescent="0.3">
      <c r="A17" s="84"/>
      <c r="B17" s="82"/>
      <c r="C17" s="53"/>
      <c r="D17" s="54"/>
      <c r="E17" s="55" t="s">
        <v>225</v>
      </c>
      <c r="F17" s="56" t="s">
        <v>109</v>
      </c>
      <c r="G17" s="56" t="s">
        <v>79</v>
      </c>
      <c r="H17" s="57" t="s">
        <v>316</v>
      </c>
      <c r="I17" s="68" t="s">
        <v>359</v>
      </c>
      <c r="J17" s="148" t="s">
        <v>213</v>
      </c>
      <c r="K17" s="59" t="s">
        <v>33</v>
      </c>
      <c r="L17" s="56">
        <v>2</v>
      </c>
      <c r="M17" s="60" t="s">
        <v>30</v>
      </c>
      <c r="N17" s="60" t="s">
        <v>30</v>
      </c>
      <c r="O17" s="60" t="s">
        <v>136</v>
      </c>
      <c r="P17" s="60" t="s">
        <v>30</v>
      </c>
      <c r="Q17" s="61"/>
      <c r="R17" s="62">
        <v>0.19926586261143162</v>
      </c>
      <c r="S17" s="63">
        <v>0.32471158888306251</v>
      </c>
      <c r="T17" s="64">
        <v>5.8416360776088111E-2</v>
      </c>
      <c r="U17" s="65">
        <v>0.70110120608285265</v>
      </c>
      <c r="V17" s="66">
        <v>1.7829050865233353E-2</v>
      </c>
      <c r="W17" s="67">
        <v>0</v>
      </c>
      <c r="X17" s="157">
        <v>17.607293021317556</v>
      </c>
      <c r="Y17" s="157" t="s">
        <v>35</v>
      </c>
      <c r="Z17" s="158">
        <v>7.5858036086103668</v>
      </c>
      <c r="AA17" s="159">
        <v>357</v>
      </c>
      <c r="AB17" s="1" t="s">
        <v>0</v>
      </c>
      <c r="AC17" s="84"/>
      <c r="AD17" s="18" t="s">
        <v>60</v>
      </c>
      <c r="AE17" s="22" t="s">
        <v>0</v>
      </c>
    </row>
    <row r="18" spans="1:31" ht="33" customHeight="1" x14ac:dyDescent="0.3">
      <c r="A18" s="84"/>
      <c r="B18" s="82"/>
      <c r="C18" s="53"/>
      <c r="D18" s="54"/>
      <c r="E18" s="55" t="s">
        <v>28</v>
      </c>
      <c r="F18" s="56" t="s">
        <v>29</v>
      </c>
      <c r="G18" s="56" t="s">
        <v>30</v>
      </c>
      <c r="H18" s="57" t="s">
        <v>31</v>
      </c>
      <c r="I18" s="68" t="s">
        <v>254</v>
      </c>
      <c r="J18" s="148" t="s">
        <v>32</v>
      </c>
      <c r="K18" s="59" t="s">
        <v>33</v>
      </c>
      <c r="L18" s="56">
        <v>2</v>
      </c>
      <c r="M18" s="60" t="s">
        <v>30</v>
      </c>
      <c r="N18" s="60" t="s">
        <v>30</v>
      </c>
      <c r="O18" s="60" t="s">
        <v>34</v>
      </c>
      <c r="P18" s="60" t="s">
        <v>30</v>
      </c>
      <c r="Q18" s="61"/>
      <c r="R18" s="62">
        <v>0.23229813664596277</v>
      </c>
      <c r="S18" s="63">
        <v>0.291304347826087</v>
      </c>
      <c r="T18" s="64">
        <v>2.6459627329192551E-2</v>
      </c>
      <c r="U18" s="65">
        <v>0.72298136645962741</v>
      </c>
      <c r="V18" s="66">
        <v>1.7391304347826091E-2</v>
      </c>
      <c r="W18" s="67">
        <v>0</v>
      </c>
      <c r="X18" s="157">
        <v>16.683109979204222</v>
      </c>
      <c r="Y18" s="157" t="s">
        <v>35</v>
      </c>
      <c r="Z18" s="158">
        <v>7.3226027024927252</v>
      </c>
      <c r="AA18" s="159">
        <v>361</v>
      </c>
      <c r="AB18" s="1" t="s">
        <v>0</v>
      </c>
      <c r="AC18" s="84"/>
      <c r="AD18" s="18" t="s">
        <v>63</v>
      </c>
      <c r="AE18" s="22" t="s">
        <v>0</v>
      </c>
    </row>
    <row r="19" spans="1:31" ht="33" customHeight="1" x14ac:dyDescent="0.3">
      <c r="A19" s="84"/>
      <c r="B19" s="82"/>
      <c r="C19" s="53"/>
      <c r="D19" s="54"/>
      <c r="E19" s="55" t="s">
        <v>228</v>
      </c>
      <c r="F19" s="56" t="s">
        <v>29</v>
      </c>
      <c r="G19" s="56" t="s">
        <v>30</v>
      </c>
      <c r="H19" s="57" t="s">
        <v>31</v>
      </c>
      <c r="I19" s="68" t="s">
        <v>257</v>
      </c>
      <c r="J19" s="148" t="s">
        <v>32</v>
      </c>
      <c r="K19" s="59" t="s">
        <v>33</v>
      </c>
      <c r="L19" s="56">
        <v>2</v>
      </c>
      <c r="M19" s="60" t="s">
        <v>30</v>
      </c>
      <c r="N19" s="60" t="s">
        <v>30</v>
      </c>
      <c r="O19" s="60" t="s">
        <v>34</v>
      </c>
      <c r="P19" s="60" t="s">
        <v>30</v>
      </c>
      <c r="Q19" s="61"/>
      <c r="R19" s="62">
        <v>0.23229813664596277</v>
      </c>
      <c r="S19" s="63">
        <v>0.291304347826087</v>
      </c>
      <c r="T19" s="64">
        <v>2.6459627329192551E-2</v>
      </c>
      <c r="U19" s="65">
        <v>0.72298136645962741</v>
      </c>
      <c r="V19" s="66">
        <v>1.7391304347826091E-2</v>
      </c>
      <c r="W19" s="67">
        <v>0</v>
      </c>
      <c r="X19" s="157">
        <v>15.297081936640666</v>
      </c>
      <c r="Y19" s="157" t="s">
        <v>95</v>
      </c>
      <c r="Z19" s="158">
        <v>13.170535582833155</v>
      </c>
      <c r="AA19" s="159">
        <v>776</v>
      </c>
      <c r="AB19" s="1" t="s">
        <v>0</v>
      </c>
      <c r="AC19" s="84"/>
      <c r="AD19" s="18" t="s">
        <v>67</v>
      </c>
      <c r="AE19" s="22" t="s">
        <v>0</v>
      </c>
    </row>
    <row r="20" spans="1:31" ht="33" customHeight="1" x14ac:dyDescent="0.3">
      <c r="A20" s="84"/>
      <c r="B20" s="82"/>
      <c r="C20" s="53"/>
      <c r="D20" s="54"/>
      <c r="E20" s="55" t="s">
        <v>85</v>
      </c>
      <c r="F20" s="56" t="s">
        <v>37</v>
      </c>
      <c r="G20" s="56" t="s">
        <v>38</v>
      </c>
      <c r="H20" s="57" t="s">
        <v>39</v>
      </c>
      <c r="I20" s="68" t="s">
        <v>257</v>
      </c>
      <c r="J20" s="148" t="s">
        <v>259</v>
      </c>
      <c r="K20" s="59" t="s">
        <v>40</v>
      </c>
      <c r="L20" s="56">
        <v>1.7</v>
      </c>
      <c r="M20" s="60" t="s">
        <v>30</v>
      </c>
      <c r="N20" s="60" t="s">
        <v>317</v>
      </c>
      <c r="O20" s="60" t="s">
        <v>34</v>
      </c>
      <c r="P20" s="60" t="s">
        <v>30</v>
      </c>
      <c r="Q20" s="61"/>
      <c r="R20" s="62">
        <v>0.16008462623413258</v>
      </c>
      <c r="S20" s="63">
        <v>0.28117066290550075</v>
      </c>
      <c r="T20" s="64">
        <v>0.11600846262341326</v>
      </c>
      <c r="U20" s="65">
        <v>0.69322990126939354</v>
      </c>
      <c r="V20" s="66">
        <v>1.2693935119887164E-2</v>
      </c>
      <c r="W20" s="67">
        <v>0</v>
      </c>
      <c r="X20" s="157">
        <v>17.149283882085392</v>
      </c>
      <c r="Y20" s="157" t="s">
        <v>41</v>
      </c>
      <c r="Z20" s="158">
        <v>12.104048845713798</v>
      </c>
      <c r="AA20" s="159">
        <v>630</v>
      </c>
      <c r="AB20" s="1" t="s">
        <v>0</v>
      </c>
      <c r="AC20" s="84"/>
      <c r="AD20" s="18" t="s">
        <v>71</v>
      </c>
      <c r="AE20" s="22" t="s">
        <v>0</v>
      </c>
    </row>
    <row r="21" spans="1:31" ht="33" customHeight="1" x14ac:dyDescent="0.3">
      <c r="A21" s="84"/>
      <c r="B21" s="82"/>
      <c r="C21" s="53"/>
      <c r="D21" s="54"/>
      <c r="E21" s="55" t="s">
        <v>28</v>
      </c>
      <c r="F21" s="56" t="s">
        <v>43</v>
      </c>
      <c r="G21" s="56" t="s">
        <v>30</v>
      </c>
      <c r="H21" s="57" t="s">
        <v>44</v>
      </c>
      <c r="I21" s="68" t="s">
        <v>281</v>
      </c>
      <c r="J21" s="148" t="s">
        <v>308</v>
      </c>
      <c r="K21" s="59" t="s">
        <v>309</v>
      </c>
      <c r="L21" s="56">
        <v>3</v>
      </c>
      <c r="M21" s="60" t="s">
        <v>30</v>
      </c>
      <c r="N21" s="60" t="s">
        <v>210</v>
      </c>
      <c r="O21" s="60" t="s">
        <v>34</v>
      </c>
      <c r="P21" s="60" t="s">
        <v>30</v>
      </c>
      <c r="Q21" s="61"/>
      <c r="R21" s="62">
        <v>0.22974607013301088</v>
      </c>
      <c r="S21" s="63">
        <v>0.30078597339782343</v>
      </c>
      <c r="T21" s="64">
        <v>3.295042321644498E-2</v>
      </c>
      <c r="U21" s="65">
        <v>0.69528415961305934</v>
      </c>
      <c r="V21" s="66">
        <v>2.0556227327690448E-2</v>
      </c>
      <c r="W21" s="67">
        <v>0.05</v>
      </c>
      <c r="X21" s="157">
        <v>23.495548403571554</v>
      </c>
      <c r="Y21" s="157" t="s">
        <v>35</v>
      </c>
      <c r="Z21" s="158">
        <v>9.0919113861543277</v>
      </c>
      <c r="AA21" s="159">
        <v>352</v>
      </c>
      <c r="AB21" s="1" t="s">
        <v>0</v>
      </c>
      <c r="AC21" s="84"/>
      <c r="AD21" s="18" t="s">
        <v>221</v>
      </c>
      <c r="AE21" s="22" t="s">
        <v>0</v>
      </c>
    </row>
    <row r="22" spans="1:31" ht="33" customHeight="1" x14ac:dyDescent="0.3">
      <c r="A22" s="84"/>
      <c r="B22" s="82"/>
      <c r="C22" s="53"/>
      <c r="D22" s="54"/>
      <c r="E22" s="55" t="s">
        <v>28</v>
      </c>
      <c r="F22" s="56" t="s">
        <v>46</v>
      </c>
      <c r="G22" s="56" t="s">
        <v>47</v>
      </c>
      <c r="H22" s="57" t="s">
        <v>48</v>
      </c>
      <c r="I22" s="68" t="s">
        <v>255</v>
      </c>
      <c r="J22" s="148" t="s">
        <v>364</v>
      </c>
      <c r="K22" s="59"/>
      <c r="L22" s="56">
        <v>0.3</v>
      </c>
      <c r="M22" s="60" t="s">
        <v>30</v>
      </c>
      <c r="N22" s="60" t="s">
        <v>318</v>
      </c>
      <c r="O22" s="60" t="s">
        <v>34</v>
      </c>
      <c r="P22" s="60" t="s">
        <v>30</v>
      </c>
      <c r="Q22" s="61"/>
      <c r="R22" s="62">
        <v>0.17857142857142858</v>
      </c>
      <c r="S22" s="63">
        <v>0.46099999999999997</v>
      </c>
      <c r="T22" s="64">
        <v>0.34047619047619049</v>
      </c>
      <c r="U22" s="65">
        <v>0.42857142857142855</v>
      </c>
      <c r="V22" s="66">
        <v>2.3809523809523808E-2</v>
      </c>
      <c r="W22" s="67">
        <v>0.05</v>
      </c>
      <c r="X22" s="157">
        <v>17.326946866283119</v>
      </c>
      <c r="Y22" s="157" t="s">
        <v>35</v>
      </c>
      <c r="Z22" s="158">
        <v>7.1608158282688263</v>
      </c>
      <c r="AA22" s="159">
        <v>360</v>
      </c>
      <c r="AB22" s="1" t="s">
        <v>0</v>
      </c>
      <c r="AC22" s="84"/>
      <c r="AD22" s="18" t="s">
        <v>78</v>
      </c>
      <c r="AE22" s="22" t="s">
        <v>0</v>
      </c>
    </row>
    <row r="23" spans="1:31" ht="33" customHeight="1" x14ac:dyDescent="0.3">
      <c r="A23" s="84"/>
      <c r="B23" s="82"/>
      <c r="C23" s="53"/>
      <c r="D23" s="54"/>
      <c r="E23" s="55" t="s">
        <v>28</v>
      </c>
      <c r="F23" s="56" t="s">
        <v>43</v>
      </c>
      <c r="G23" s="56" t="s">
        <v>30</v>
      </c>
      <c r="H23" s="57" t="s">
        <v>49</v>
      </c>
      <c r="I23" s="68" t="s">
        <v>255</v>
      </c>
      <c r="J23" s="148" t="s">
        <v>261</v>
      </c>
      <c r="K23" s="59" t="s">
        <v>50</v>
      </c>
      <c r="L23" s="56">
        <v>2</v>
      </c>
      <c r="M23" s="60" t="s">
        <v>30</v>
      </c>
      <c r="N23" s="60" t="s">
        <v>30</v>
      </c>
      <c r="O23" s="60" t="s">
        <v>34</v>
      </c>
      <c r="P23" s="60" t="s">
        <v>30</v>
      </c>
      <c r="Q23" s="61"/>
      <c r="R23" s="62">
        <v>0.25575447570332477</v>
      </c>
      <c r="S23" s="63">
        <v>0.3712276214833759</v>
      </c>
      <c r="T23" s="64">
        <v>8.7595907928388742E-2</v>
      </c>
      <c r="U23" s="65">
        <v>0.60102301790281321</v>
      </c>
      <c r="V23" s="66">
        <v>2.8132992327365727E-2</v>
      </c>
      <c r="W23" s="67">
        <v>0.05</v>
      </c>
      <c r="X23" s="157">
        <v>18.308652515719594</v>
      </c>
      <c r="Y23" s="157" t="s">
        <v>35</v>
      </c>
      <c r="Z23" s="158">
        <v>8.0183557570741097</v>
      </c>
      <c r="AA23" s="159">
        <v>390</v>
      </c>
      <c r="AB23" s="1" t="s">
        <v>0</v>
      </c>
      <c r="AC23" s="84"/>
      <c r="AD23" s="18" t="s">
        <v>82</v>
      </c>
      <c r="AE23" s="22" t="s">
        <v>0</v>
      </c>
    </row>
    <row r="24" spans="1:31" ht="33" customHeight="1" x14ac:dyDescent="0.3">
      <c r="A24" s="84"/>
      <c r="B24" s="82"/>
      <c r="C24" s="53"/>
      <c r="D24" s="54"/>
      <c r="E24" s="55" t="s">
        <v>28</v>
      </c>
      <c r="F24" s="56" t="s">
        <v>29</v>
      </c>
      <c r="G24" s="56" t="s">
        <v>46</v>
      </c>
      <c r="H24" s="57" t="s">
        <v>51</v>
      </c>
      <c r="I24" s="68" t="s">
        <v>281</v>
      </c>
      <c r="J24" s="148" t="s">
        <v>52</v>
      </c>
      <c r="K24" s="59" t="s">
        <v>45</v>
      </c>
      <c r="L24" s="56">
        <v>1</v>
      </c>
      <c r="M24" s="60" t="s">
        <v>53</v>
      </c>
      <c r="N24" s="60" t="s">
        <v>30</v>
      </c>
      <c r="O24" s="60"/>
      <c r="P24" s="60" t="s">
        <v>30</v>
      </c>
      <c r="Q24" s="61"/>
      <c r="R24" s="62">
        <v>0.20955882352941177</v>
      </c>
      <c r="S24" s="63">
        <v>0.25720588235294117</v>
      </c>
      <c r="T24" s="64">
        <v>3.6764705882352941E-3</v>
      </c>
      <c r="U24" s="65">
        <v>0.7720588235294118</v>
      </c>
      <c r="V24" s="66">
        <v>1.8382352941176471E-2</v>
      </c>
      <c r="W24" s="67">
        <v>0</v>
      </c>
      <c r="X24" s="157">
        <v>14.877070287852836</v>
      </c>
      <c r="Y24" s="157" t="s">
        <v>35</v>
      </c>
      <c r="Z24" s="158">
        <v>7.0425491311111958</v>
      </c>
      <c r="AA24" s="159">
        <v>386</v>
      </c>
      <c r="AB24" s="1" t="s">
        <v>0</v>
      </c>
      <c r="AC24" s="84"/>
      <c r="AD24" s="18" t="s">
        <v>222</v>
      </c>
      <c r="AE24" s="22" t="s">
        <v>0</v>
      </c>
    </row>
    <row r="25" spans="1:31" ht="33" customHeight="1" x14ac:dyDescent="0.3">
      <c r="A25" s="84"/>
      <c r="B25" s="82"/>
      <c r="C25" s="53"/>
      <c r="D25" s="54"/>
      <c r="E25" s="55" t="s">
        <v>28</v>
      </c>
      <c r="F25" s="56" t="s">
        <v>47</v>
      </c>
      <c r="G25" s="56" t="s">
        <v>30</v>
      </c>
      <c r="H25" s="57" t="s">
        <v>54</v>
      </c>
      <c r="I25" s="68" t="s">
        <v>262</v>
      </c>
      <c r="J25" s="148" t="s">
        <v>372</v>
      </c>
      <c r="K25" s="59" t="s">
        <v>55</v>
      </c>
      <c r="L25" s="56">
        <v>0.6</v>
      </c>
      <c r="M25" s="60" t="s">
        <v>30</v>
      </c>
      <c r="N25" s="60" t="s">
        <v>30</v>
      </c>
      <c r="O25" s="60"/>
      <c r="P25" s="60" t="s">
        <v>30</v>
      </c>
      <c r="Q25" s="61"/>
      <c r="R25" s="62">
        <v>0.16628701594533027</v>
      </c>
      <c r="S25" s="63">
        <v>0.18022779043280179</v>
      </c>
      <c r="T25" s="64">
        <v>4.5558086560364454E-3</v>
      </c>
      <c r="U25" s="65">
        <v>0.82004555808656032</v>
      </c>
      <c r="V25" s="66">
        <v>1.3667425968109336E-2</v>
      </c>
      <c r="W25" s="67">
        <v>0</v>
      </c>
      <c r="X25" s="157">
        <v>12.613308812708182</v>
      </c>
      <c r="Y25" s="157" t="s">
        <v>35</v>
      </c>
      <c r="Z25" s="158">
        <v>5.5632983786953654</v>
      </c>
      <c r="AA25" s="159">
        <v>338</v>
      </c>
      <c r="AB25" s="1" t="s">
        <v>0</v>
      </c>
      <c r="AC25" s="84"/>
      <c r="AD25" s="18" t="s">
        <v>86</v>
      </c>
      <c r="AE25" s="22" t="s">
        <v>0</v>
      </c>
    </row>
    <row r="26" spans="1:31" ht="33" customHeight="1" x14ac:dyDescent="0.3">
      <c r="A26" s="84"/>
      <c r="B26" s="82"/>
      <c r="C26" s="53"/>
      <c r="D26" s="54"/>
      <c r="E26" s="55" t="s">
        <v>28</v>
      </c>
      <c r="F26" s="56" t="s">
        <v>56</v>
      </c>
      <c r="G26" s="56" t="s">
        <v>47</v>
      </c>
      <c r="H26" s="57" t="s">
        <v>57</v>
      </c>
      <c r="I26" s="68" t="s">
        <v>263</v>
      </c>
      <c r="J26" s="148" t="s">
        <v>58</v>
      </c>
      <c r="K26" s="59" t="s">
        <v>66</v>
      </c>
      <c r="L26" s="56">
        <v>2.2999999999999998</v>
      </c>
      <c r="M26" s="60" t="s">
        <v>30</v>
      </c>
      <c r="N26" s="60" t="s">
        <v>30</v>
      </c>
      <c r="O26" s="60"/>
      <c r="P26" s="60" t="s">
        <v>30</v>
      </c>
      <c r="Q26" s="61"/>
      <c r="R26" s="62">
        <v>0.26589595375722547</v>
      </c>
      <c r="S26" s="63">
        <v>0.3041618497109827</v>
      </c>
      <c r="T26" s="64">
        <v>8.0924855491329491E-3</v>
      </c>
      <c r="U26" s="65">
        <v>0.71676300578034691</v>
      </c>
      <c r="V26" s="66">
        <v>1.7341040462427751E-2</v>
      </c>
      <c r="W26" s="67">
        <v>0</v>
      </c>
      <c r="X26" s="157">
        <v>15.220941551089831</v>
      </c>
      <c r="Y26" s="157" t="s">
        <v>35</v>
      </c>
      <c r="Z26" s="158">
        <v>7.0382949647608664</v>
      </c>
      <c r="AA26" s="159">
        <v>377</v>
      </c>
      <c r="AB26" s="1" t="s">
        <v>0</v>
      </c>
      <c r="AC26" s="84"/>
      <c r="AD26" s="18" t="s">
        <v>87</v>
      </c>
      <c r="AE26" s="22" t="s">
        <v>0</v>
      </c>
    </row>
    <row r="27" spans="1:31" ht="33" customHeight="1" x14ac:dyDescent="0.3">
      <c r="A27" s="84"/>
      <c r="B27" s="82"/>
      <c r="C27" s="53"/>
      <c r="D27" s="54"/>
      <c r="E27" s="55" t="s">
        <v>220</v>
      </c>
      <c r="F27" s="56" t="s">
        <v>56</v>
      </c>
      <c r="G27" s="56" t="s">
        <v>47</v>
      </c>
      <c r="H27" s="57" t="s">
        <v>57</v>
      </c>
      <c r="I27" s="68" t="s">
        <v>263</v>
      </c>
      <c r="J27" s="148" t="s">
        <v>58</v>
      </c>
      <c r="K27" s="59" t="s">
        <v>66</v>
      </c>
      <c r="L27" s="56">
        <v>2.2999999999999998</v>
      </c>
      <c r="M27" s="60" t="s">
        <v>30</v>
      </c>
      <c r="N27" s="60" t="s">
        <v>30</v>
      </c>
      <c r="O27" s="60"/>
      <c r="P27" s="60" t="s">
        <v>30</v>
      </c>
      <c r="Q27" s="61"/>
      <c r="R27" s="62">
        <v>0.26589595375722547</v>
      </c>
      <c r="S27" s="63">
        <v>0.3041618497109827</v>
      </c>
      <c r="T27" s="64">
        <v>8.0924855491329491E-3</v>
      </c>
      <c r="U27" s="65">
        <v>0.71676300578034691</v>
      </c>
      <c r="V27" s="66">
        <v>1.7341040462427751E-2</v>
      </c>
      <c r="W27" s="67">
        <v>0</v>
      </c>
      <c r="X27" s="157">
        <v>15.575808391275951</v>
      </c>
      <c r="Y27" s="157" t="s">
        <v>35</v>
      </c>
      <c r="Z27" s="158">
        <v>7.3745652725976214</v>
      </c>
      <c r="AA27" s="159">
        <v>390</v>
      </c>
      <c r="AB27" s="1" t="s">
        <v>0</v>
      </c>
      <c r="AC27" s="84"/>
      <c r="AD27" s="18" t="s">
        <v>266</v>
      </c>
      <c r="AE27" s="22" t="s">
        <v>0</v>
      </c>
    </row>
    <row r="28" spans="1:31" ht="33" customHeight="1" x14ac:dyDescent="0.3">
      <c r="A28" s="84"/>
      <c r="B28" s="82"/>
      <c r="C28" s="53"/>
      <c r="D28" s="54"/>
      <c r="E28" s="55" t="s">
        <v>28</v>
      </c>
      <c r="F28" s="56" t="s">
        <v>47</v>
      </c>
      <c r="G28" s="56" t="s">
        <v>30</v>
      </c>
      <c r="H28" s="57" t="s">
        <v>61</v>
      </c>
      <c r="I28" s="68" t="s">
        <v>262</v>
      </c>
      <c r="J28" s="148" t="s">
        <v>62</v>
      </c>
      <c r="K28" s="59" t="s">
        <v>302</v>
      </c>
      <c r="L28" s="56">
        <v>0.6</v>
      </c>
      <c r="M28" s="60" t="s">
        <v>30</v>
      </c>
      <c r="N28" s="60" t="s">
        <v>318</v>
      </c>
      <c r="O28" s="60"/>
      <c r="P28" s="60" t="s">
        <v>365</v>
      </c>
      <c r="Q28" s="61"/>
      <c r="R28" s="62">
        <v>0.18132398071021483</v>
      </c>
      <c r="S28" s="63">
        <v>0.22560460324419115</v>
      </c>
      <c r="T28" s="64">
        <v>4.8224462954844366E-2</v>
      </c>
      <c r="U28" s="65">
        <v>0.73717667689609812</v>
      </c>
      <c r="V28" s="66">
        <v>5.1468654099079351E-2</v>
      </c>
      <c r="W28" s="67">
        <v>0</v>
      </c>
      <c r="X28" s="157">
        <v>15.094599989348987</v>
      </c>
      <c r="Y28" s="157" t="s">
        <v>35</v>
      </c>
      <c r="Z28" s="158">
        <v>6.7642451961443335</v>
      </c>
      <c r="AA28" s="159">
        <v>362</v>
      </c>
      <c r="AB28" s="1" t="s">
        <v>0</v>
      </c>
      <c r="AC28" s="84"/>
      <c r="AD28" s="18" t="s">
        <v>267</v>
      </c>
      <c r="AE28" s="22" t="s">
        <v>0</v>
      </c>
    </row>
    <row r="29" spans="1:31" ht="33" customHeight="1" x14ac:dyDescent="0.3">
      <c r="A29" s="84"/>
      <c r="B29" s="82"/>
      <c r="C29" s="53"/>
      <c r="D29" s="54"/>
      <c r="E29" s="55" t="s">
        <v>28</v>
      </c>
      <c r="F29" s="56" t="s">
        <v>47</v>
      </c>
      <c r="G29" s="56" t="s">
        <v>30</v>
      </c>
      <c r="H29" s="57" t="s">
        <v>64</v>
      </c>
      <c r="I29" s="68" t="s">
        <v>262</v>
      </c>
      <c r="J29" s="148" t="s">
        <v>65</v>
      </c>
      <c r="K29" s="59" t="s">
        <v>66</v>
      </c>
      <c r="L29" s="56">
        <v>2.1</v>
      </c>
      <c r="M29" s="60" t="s">
        <v>30</v>
      </c>
      <c r="N29" s="60" t="s">
        <v>314</v>
      </c>
      <c r="O29" s="60"/>
      <c r="P29" s="60" t="s">
        <v>30</v>
      </c>
      <c r="Q29" s="61"/>
      <c r="R29" s="62">
        <v>0.21604938271604943</v>
      </c>
      <c r="S29" s="63">
        <v>0.26544068930041159</v>
      </c>
      <c r="T29" s="64">
        <v>0.110082304526749</v>
      </c>
      <c r="U29" s="65">
        <v>0.63297325102880664</v>
      </c>
      <c r="V29" s="66">
        <v>1.7489711934156382E-2</v>
      </c>
      <c r="W29" s="67">
        <v>0</v>
      </c>
      <c r="X29" s="157">
        <v>15.692324246396202</v>
      </c>
      <c r="Y29" s="157" t="s">
        <v>35</v>
      </c>
      <c r="Z29" s="158">
        <v>7.0135752581128585</v>
      </c>
      <c r="AA29" s="159">
        <v>364.1</v>
      </c>
      <c r="AB29" s="1" t="s">
        <v>0</v>
      </c>
      <c r="AC29" s="84"/>
      <c r="AD29" s="17" t="s">
        <v>2</v>
      </c>
      <c r="AE29" s="22" t="s">
        <v>0</v>
      </c>
    </row>
    <row r="30" spans="1:31" ht="33" customHeight="1" x14ac:dyDescent="0.3">
      <c r="A30" s="84"/>
      <c r="B30" s="82"/>
      <c r="C30" s="53"/>
      <c r="D30" s="54"/>
      <c r="E30" s="55" t="s">
        <v>220</v>
      </c>
      <c r="F30" s="56" t="s">
        <v>56</v>
      </c>
      <c r="G30" s="56" t="s">
        <v>68</v>
      </c>
      <c r="H30" s="57" t="s">
        <v>69</v>
      </c>
      <c r="I30" s="68" t="s">
        <v>264</v>
      </c>
      <c r="J30" s="148" t="s">
        <v>70</v>
      </c>
      <c r="K30" s="59" t="s">
        <v>45</v>
      </c>
      <c r="L30" s="56">
        <v>2</v>
      </c>
      <c r="M30" s="60" t="s">
        <v>30</v>
      </c>
      <c r="N30" s="60" t="s">
        <v>30</v>
      </c>
      <c r="O30" s="60"/>
      <c r="P30" s="60" t="s">
        <v>30</v>
      </c>
      <c r="Q30" s="61"/>
      <c r="R30" s="62">
        <v>0.29097963142580024</v>
      </c>
      <c r="S30" s="63">
        <v>0.34578079534432593</v>
      </c>
      <c r="T30" s="64">
        <v>6.7895247332686723E-3</v>
      </c>
      <c r="U30" s="65">
        <v>0.69059165858389915</v>
      </c>
      <c r="V30" s="66">
        <v>1.8428709990300683E-2</v>
      </c>
      <c r="W30" s="67">
        <v>0</v>
      </c>
      <c r="X30" s="157">
        <v>20.335020049394249</v>
      </c>
      <c r="Y30" s="157" t="s">
        <v>35</v>
      </c>
      <c r="Z30" s="158">
        <v>8.9256325185228444</v>
      </c>
      <c r="AA30" s="159">
        <v>375</v>
      </c>
      <c r="AB30" s="1" t="s">
        <v>0</v>
      </c>
      <c r="AC30" s="84"/>
      <c r="AD30" s="18" t="s">
        <v>30</v>
      </c>
      <c r="AE30" s="22" t="s">
        <v>0</v>
      </c>
    </row>
    <row r="31" spans="1:31" ht="33" customHeight="1" x14ac:dyDescent="0.3">
      <c r="A31" s="84"/>
      <c r="B31" s="82"/>
      <c r="C31" s="53"/>
      <c r="D31" s="54"/>
      <c r="E31" s="55" t="s">
        <v>319</v>
      </c>
      <c r="F31" s="56" t="s">
        <v>56</v>
      </c>
      <c r="G31" s="56" t="s">
        <v>68</v>
      </c>
      <c r="H31" s="57" t="s">
        <v>320</v>
      </c>
      <c r="I31" s="68" t="s">
        <v>321</v>
      </c>
      <c r="J31" s="148" t="s">
        <v>322</v>
      </c>
      <c r="K31" s="59" t="s">
        <v>323</v>
      </c>
      <c r="L31" s="56">
        <v>2</v>
      </c>
      <c r="M31" s="60" t="s">
        <v>30</v>
      </c>
      <c r="N31" s="60" t="s">
        <v>30</v>
      </c>
      <c r="O31" s="60"/>
      <c r="P31" s="60" t="s">
        <v>30</v>
      </c>
      <c r="Q31" s="61"/>
      <c r="R31" s="62">
        <v>8.9810581319399091E-2</v>
      </c>
      <c r="S31" s="63">
        <v>0.16624101894186807</v>
      </c>
      <c r="T31" s="64">
        <v>5.5519268451992166E-3</v>
      </c>
      <c r="U31" s="65">
        <v>0.90463749183540165</v>
      </c>
      <c r="V31" s="66">
        <v>5.5519268451992166E-3</v>
      </c>
      <c r="W31" s="67">
        <v>0</v>
      </c>
      <c r="X31" s="157">
        <v>23.540820193963459</v>
      </c>
      <c r="Y31" s="157" t="s">
        <v>324</v>
      </c>
      <c r="Z31" s="158">
        <v>20.482656155170766</v>
      </c>
      <c r="AA31" s="159">
        <v>800</v>
      </c>
      <c r="AB31" s="1" t="s">
        <v>0</v>
      </c>
      <c r="AC31" s="84"/>
      <c r="AD31" s="18" t="s">
        <v>100</v>
      </c>
      <c r="AE31" s="22" t="s">
        <v>0</v>
      </c>
    </row>
    <row r="32" spans="1:31" ht="33" customHeight="1" x14ac:dyDescent="0.3">
      <c r="A32" s="84"/>
      <c r="B32" s="82"/>
      <c r="C32" s="53"/>
      <c r="D32" s="54"/>
      <c r="E32" s="55" t="s">
        <v>220</v>
      </c>
      <c r="F32" s="56" t="s">
        <v>72</v>
      </c>
      <c r="G32" s="56" t="s">
        <v>73</v>
      </c>
      <c r="H32" s="57" t="s">
        <v>74</v>
      </c>
      <c r="I32" s="68" t="s">
        <v>272</v>
      </c>
      <c r="J32" s="148" t="s">
        <v>75</v>
      </c>
      <c r="K32" s="59" t="s">
        <v>301</v>
      </c>
      <c r="L32" s="56">
        <v>1.5</v>
      </c>
      <c r="M32" s="60" t="s">
        <v>76</v>
      </c>
      <c r="N32" s="60" t="s">
        <v>30</v>
      </c>
      <c r="O32" s="60"/>
      <c r="P32" s="60" t="s">
        <v>211</v>
      </c>
      <c r="Q32" s="61"/>
      <c r="R32" s="62">
        <v>0.21903405979629834</v>
      </c>
      <c r="S32" s="63">
        <v>0.25869017632241814</v>
      </c>
      <c r="T32" s="64">
        <v>5.4758514949074582E-3</v>
      </c>
      <c r="U32" s="65">
        <v>0.76924761800459973</v>
      </c>
      <c r="V32" s="66">
        <v>1.171832219910196E-2</v>
      </c>
      <c r="W32" s="67">
        <v>0</v>
      </c>
      <c r="X32" s="157">
        <v>13.073152261941315</v>
      </c>
      <c r="Y32" s="157" t="s">
        <v>77</v>
      </c>
      <c r="Z32" s="158">
        <v>6.7060897113250588</v>
      </c>
      <c r="AA32" s="159">
        <v>425</v>
      </c>
      <c r="AB32" s="1" t="s">
        <v>0</v>
      </c>
      <c r="AC32" s="84"/>
      <c r="AD32" s="18" t="s">
        <v>46</v>
      </c>
      <c r="AE32" s="22" t="s">
        <v>0</v>
      </c>
    </row>
    <row r="33" spans="1:31" ht="33" customHeight="1" x14ac:dyDescent="0.3">
      <c r="A33" s="84"/>
      <c r="B33" s="82"/>
      <c r="C33" s="53"/>
      <c r="D33" s="54"/>
      <c r="E33" s="55" t="s">
        <v>220</v>
      </c>
      <c r="F33" s="56" t="s">
        <v>72</v>
      </c>
      <c r="G33" s="56" t="s">
        <v>73</v>
      </c>
      <c r="H33" s="57" t="s">
        <v>74</v>
      </c>
      <c r="I33" s="68" t="s">
        <v>260</v>
      </c>
      <c r="J33" s="148" t="s">
        <v>75</v>
      </c>
      <c r="K33" s="59" t="s">
        <v>301</v>
      </c>
      <c r="L33" s="56">
        <v>1.5</v>
      </c>
      <c r="M33" s="60" t="s">
        <v>76</v>
      </c>
      <c r="N33" s="60" t="s">
        <v>30</v>
      </c>
      <c r="O33" s="60"/>
      <c r="P33" s="60" t="s">
        <v>211</v>
      </c>
      <c r="Q33" s="61"/>
      <c r="R33" s="62">
        <v>0.21903405979629834</v>
      </c>
      <c r="S33" s="63">
        <v>0.25869017632241814</v>
      </c>
      <c r="T33" s="64">
        <v>5.4758514949074582E-3</v>
      </c>
      <c r="U33" s="65">
        <v>0.76924761800459973</v>
      </c>
      <c r="V33" s="66">
        <v>1.171832219910196E-2</v>
      </c>
      <c r="W33" s="67">
        <v>0</v>
      </c>
      <c r="X33" s="157">
        <v>14.916369051612275</v>
      </c>
      <c r="Y33" s="157" t="s">
        <v>35</v>
      </c>
      <c r="Z33" s="158">
        <v>6.6848092276320319</v>
      </c>
      <c r="AA33" s="159">
        <v>361</v>
      </c>
      <c r="AB33" s="1" t="s">
        <v>0</v>
      </c>
      <c r="AC33" s="84"/>
      <c r="AD33" s="18" t="s">
        <v>84</v>
      </c>
      <c r="AE33" s="22" t="s">
        <v>0</v>
      </c>
    </row>
    <row r="34" spans="1:31" ht="33" customHeight="1" x14ac:dyDescent="0.3">
      <c r="A34" s="84"/>
      <c r="B34" s="82"/>
      <c r="C34" s="53"/>
      <c r="D34" s="54"/>
      <c r="E34" s="55" t="s">
        <v>28</v>
      </c>
      <c r="F34" s="56" t="s">
        <v>72</v>
      </c>
      <c r="G34" s="56" t="s">
        <v>79</v>
      </c>
      <c r="H34" s="57" t="s">
        <v>80</v>
      </c>
      <c r="I34" s="68" t="s">
        <v>260</v>
      </c>
      <c r="J34" s="148" t="s">
        <v>81</v>
      </c>
      <c r="K34" s="59" t="s">
        <v>230</v>
      </c>
      <c r="L34" s="56">
        <v>2.5</v>
      </c>
      <c r="M34" s="60" t="s">
        <v>30</v>
      </c>
      <c r="N34" s="60" t="s">
        <v>30</v>
      </c>
      <c r="O34" s="60"/>
      <c r="P34" s="60" t="s">
        <v>366</v>
      </c>
      <c r="Q34" s="61"/>
      <c r="R34" s="62">
        <v>0.32139115860046091</v>
      </c>
      <c r="S34" s="63">
        <v>0.33040540540540542</v>
      </c>
      <c r="T34" s="64">
        <v>4.1902367483762836E-3</v>
      </c>
      <c r="U34" s="65">
        <v>0.62497381102032268</v>
      </c>
      <c r="V34" s="66">
        <v>5.3635030379216422E-2</v>
      </c>
      <c r="W34" s="67">
        <v>0</v>
      </c>
      <c r="X34" s="157">
        <v>17.332923985929096</v>
      </c>
      <c r="Y34" s="157" t="s">
        <v>35</v>
      </c>
      <c r="Z34" s="158">
        <v>7.9731757345827026</v>
      </c>
      <c r="AA34" s="159">
        <v>385</v>
      </c>
      <c r="AB34" s="1" t="s">
        <v>0</v>
      </c>
      <c r="AC34" s="84"/>
      <c r="AD34" s="18" t="s">
        <v>53</v>
      </c>
      <c r="AE34" s="22" t="s">
        <v>0</v>
      </c>
    </row>
    <row r="35" spans="1:31" ht="33" customHeight="1" x14ac:dyDescent="0.3">
      <c r="A35" s="84"/>
      <c r="B35" s="82"/>
      <c r="C35" s="53"/>
      <c r="D35" s="54"/>
      <c r="E35" s="55" t="s">
        <v>85</v>
      </c>
      <c r="F35" s="56" t="s">
        <v>53</v>
      </c>
      <c r="G35" s="56" t="s">
        <v>30</v>
      </c>
      <c r="H35" s="57" t="s">
        <v>325</v>
      </c>
      <c r="I35" s="68" t="s">
        <v>321</v>
      </c>
      <c r="J35" s="148" t="s">
        <v>326</v>
      </c>
      <c r="K35" s="59" t="s">
        <v>83</v>
      </c>
      <c r="L35" s="56">
        <v>0.5</v>
      </c>
      <c r="M35" s="60" t="s">
        <v>84</v>
      </c>
      <c r="N35" s="60" t="s">
        <v>314</v>
      </c>
      <c r="O35" s="60"/>
      <c r="P35" s="60" t="s">
        <v>30</v>
      </c>
      <c r="Q35" s="61"/>
      <c r="R35" s="62">
        <v>0.18691588785046728</v>
      </c>
      <c r="S35" s="63">
        <v>0.31776947040498438</v>
      </c>
      <c r="T35" s="64">
        <v>0.16417445482866044</v>
      </c>
      <c r="U35" s="65">
        <v>0.62928348909657317</v>
      </c>
      <c r="V35" s="66">
        <v>6.2305295950155761E-3</v>
      </c>
      <c r="W35" s="67">
        <v>0.05</v>
      </c>
      <c r="X35" s="157">
        <v>11.108510095383339</v>
      </c>
      <c r="Y35" s="157" t="s">
        <v>324</v>
      </c>
      <c r="Z35" s="158">
        <v>7.8043729930529739</v>
      </c>
      <c r="AA35" s="159">
        <v>591</v>
      </c>
      <c r="AB35" s="1" t="s">
        <v>0</v>
      </c>
      <c r="AC35" s="84"/>
      <c r="AD35" s="18" t="s">
        <v>108</v>
      </c>
      <c r="AE35" s="22" t="s">
        <v>0</v>
      </c>
    </row>
    <row r="36" spans="1:31" ht="33" customHeight="1" x14ac:dyDescent="0.3">
      <c r="A36" s="84"/>
      <c r="B36" s="82"/>
      <c r="C36" s="53"/>
      <c r="D36" s="54"/>
      <c r="E36" s="55" t="s">
        <v>220</v>
      </c>
      <c r="F36" s="56" t="s">
        <v>53</v>
      </c>
      <c r="G36" s="56" t="s">
        <v>30</v>
      </c>
      <c r="H36" s="57" t="s">
        <v>325</v>
      </c>
      <c r="I36" s="68" t="s">
        <v>321</v>
      </c>
      <c r="J36" s="148" t="s">
        <v>326</v>
      </c>
      <c r="K36" s="57" t="s">
        <v>83</v>
      </c>
      <c r="L36" s="56">
        <v>0.5</v>
      </c>
      <c r="M36" s="60" t="s">
        <v>84</v>
      </c>
      <c r="N36" s="60" t="s">
        <v>314</v>
      </c>
      <c r="O36" s="60"/>
      <c r="P36" s="60" t="s">
        <v>30</v>
      </c>
      <c r="Q36" s="61"/>
      <c r="R36" s="62">
        <v>0.18691588785046728</v>
      </c>
      <c r="S36" s="63">
        <v>0.31776947040498438</v>
      </c>
      <c r="T36" s="64">
        <v>0.16417445482866044</v>
      </c>
      <c r="U36" s="65">
        <v>0.62928348909657317</v>
      </c>
      <c r="V36" s="66">
        <v>6.2305295950155761E-3</v>
      </c>
      <c r="W36" s="67">
        <v>0.05</v>
      </c>
      <c r="X36" s="157">
        <v>10.851458502667095</v>
      </c>
      <c r="Y36" s="160" t="s">
        <v>327</v>
      </c>
      <c r="Z36" s="158">
        <v>11.624927895785259</v>
      </c>
      <c r="AA36" s="159">
        <v>971</v>
      </c>
      <c r="AB36" s="1" t="s">
        <v>0</v>
      </c>
      <c r="AC36" s="84"/>
      <c r="AD36" s="18" t="s">
        <v>109</v>
      </c>
      <c r="AE36" s="22" t="s">
        <v>0</v>
      </c>
    </row>
    <row r="37" spans="1:31" ht="33" customHeight="1" x14ac:dyDescent="0.3">
      <c r="A37" s="84"/>
      <c r="B37" s="82"/>
      <c r="C37" s="53"/>
      <c r="D37" s="54"/>
      <c r="E37" s="55" t="s">
        <v>220</v>
      </c>
      <c r="F37" s="56" t="s">
        <v>53</v>
      </c>
      <c r="G37" s="56" t="s">
        <v>30</v>
      </c>
      <c r="H37" s="57" t="s">
        <v>328</v>
      </c>
      <c r="I37" s="68" t="s">
        <v>321</v>
      </c>
      <c r="J37" s="148" t="s">
        <v>329</v>
      </c>
      <c r="K37" s="59" t="s">
        <v>330</v>
      </c>
      <c r="L37" s="56">
        <v>0.5</v>
      </c>
      <c r="M37" s="60" t="s">
        <v>84</v>
      </c>
      <c r="N37" s="60" t="s">
        <v>314</v>
      </c>
      <c r="O37" s="60"/>
      <c r="P37" s="60" t="s">
        <v>30</v>
      </c>
      <c r="Q37" s="61"/>
      <c r="R37" s="62">
        <v>0.15406836783822819</v>
      </c>
      <c r="S37" s="63">
        <v>0.25785074626865667</v>
      </c>
      <c r="T37" s="64">
        <v>4.6701974000962918E-2</v>
      </c>
      <c r="U37" s="65">
        <v>0.79152623976889736</v>
      </c>
      <c r="V37" s="66">
        <v>1.5888300433317282E-2</v>
      </c>
      <c r="W37" s="67">
        <v>0.05</v>
      </c>
      <c r="X37" s="157">
        <v>11.243542068732221</v>
      </c>
      <c r="Y37" s="157" t="s">
        <v>327</v>
      </c>
      <c r="Z37" s="158">
        <v>11.281635293592528</v>
      </c>
      <c r="AA37" s="159">
        <v>905</v>
      </c>
      <c r="AB37" s="1" t="s">
        <v>0</v>
      </c>
      <c r="AC37" s="84"/>
      <c r="AD37" s="18" t="s">
        <v>29</v>
      </c>
      <c r="AE37" s="22" t="s">
        <v>0</v>
      </c>
    </row>
    <row r="38" spans="1:31" ht="33" customHeight="1" x14ac:dyDescent="0.3">
      <c r="A38" s="84"/>
      <c r="B38" s="82"/>
      <c r="C38" s="53"/>
      <c r="D38" s="54"/>
      <c r="E38" s="55" t="s">
        <v>28</v>
      </c>
      <c r="F38" s="56" t="s">
        <v>29</v>
      </c>
      <c r="G38" s="56" t="s">
        <v>37</v>
      </c>
      <c r="H38" s="57" t="s">
        <v>88</v>
      </c>
      <c r="I38" s="68" t="s">
        <v>254</v>
      </c>
      <c r="J38" s="148" t="s">
        <v>153</v>
      </c>
      <c r="K38" s="59" t="s">
        <v>289</v>
      </c>
      <c r="L38" s="56">
        <v>1</v>
      </c>
      <c r="M38" s="60" t="s">
        <v>89</v>
      </c>
      <c r="N38" s="60" t="s">
        <v>30</v>
      </c>
      <c r="O38" s="60" t="s">
        <v>34</v>
      </c>
      <c r="P38" s="60" t="s">
        <v>30</v>
      </c>
      <c r="Q38" s="61"/>
      <c r="R38" s="62">
        <v>0.14218009478672985</v>
      </c>
      <c r="S38" s="63">
        <v>0.26613405551794178</v>
      </c>
      <c r="T38" s="64">
        <v>8.3953960731211918E-2</v>
      </c>
      <c r="U38" s="65">
        <v>0.7176709546377793</v>
      </c>
      <c r="V38" s="66">
        <v>1.8280297901150981E-2</v>
      </c>
      <c r="W38" s="67">
        <v>0.05</v>
      </c>
      <c r="X38" s="157">
        <v>15.704527483796419</v>
      </c>
      <c r="Y38" s="157" t="s">
        <v>35</v>
      </c>
      <c r="Z38" s="158">
        <v>6.650706302787194</v>
      </c>
      <c r="AA38" s="159">
        <v>363</v>
      </c>
      <c r="AB38" s="1" t="s">
        <v>0</v>
      </c>
      <c r="AC38" s="84"/>
      <c r="AD38" s="18" t="s">
        <v>111</v>
      </c>
      <c r="AE38" s="22" t="s">
        <v>0</v>
      </c>
    </row>
    <row r="39" spans="1:31" ht="33" customHeight="1" x14ac:dyDescent="0.3">
      <c r="A39" s="84"/>
      <c r="B39" s="82"/>
      <c r="C39" s="53"/>
      <c r="D39" s="54"/>
      <c r="E39" s="55" t="s">
        <v>85</v>
      </c>
      <c r="F39" s="56" t="s">
        <v>53</v>
      </c>
      <c r="G39" s="56" t="s">
        <v>30</v>
      </c>
      <c r="H39" s="57" t="s">
        <v>90</v>
      </c>
      <c r="I39" s="68" t="s">
        <v>268</v>
      </c>
      <c r="J39" s="148" t="s">
        <v>91</v>
      </c>
      <c r="K39" s="59" t="s">
        <v>92</v>
      </c>
      <c r="L39" s="56">
        <v>1.5</v>
      </c>
      <c r="M39" s="60" t="s">
        <v>30</v>
      </c>
      <c r="N39" s="60" t="s">
        <v>93</v>
      </c>
      <c r="O39" s="60" t="s">
        <v>94</v>
      </c>
      <c r="P39" s="60" t="s">
        <v>30</v>
      </c>
      <c r="Q39" s="61"/>
      <c r="R39" s="62">
        <v>4.065040650406504E-2</v>
      </c>
      <c r="S39" s="63">
        <v>0.2208552845528455</v>
      </c>
      <c r="T39" s="64">
        <v>3.1707317073170732E-2</v>
      </c>
      <c r="U39" s="65">
        <v>0.77886178861788613</v>
      </c>
      <c r="V39" s="66">
        <v>1.1382113821138212E-2</v>
      </c>
      <c r="W39" s="67">
        <v>0.05</v>
      </c>
      <c r="X39" s="157">
        <v>12.23414498247922</v>
      </c>
      <c r="Y39" s="157" t="s">
        <v>95</v>
      </c>
      <c r="Z39" s="158">
        <v>9.7658692962827587</v>
      </c>
      <c r="AA39" s="159">
        <v>734</v>
      </c>
      <c r="AB39" s="1" t="s">
        <v>0</v>
      </c>
      <c r="AC39" s="84"/>
      <c r="AD39" s="18" t="s">
        <v>68</v>
      </c>
      <c r="AE39" s="22" t="s">
        <v>0</v>
      </c>
    </row>
    <row r="40" spans="1:31" ht="33" customHeight="1" x14ac:dyDescent="0.3">
      <c r="A40" s="84"/>
      <c r="B40" s="82"/>
      <c r="C40" s="53"/>
      <c r="D40" s="54"/>
      <c r="E40" s="55" t="s">
        <v>220</v>
      </c>
      <c r="F40" s="56" t="s">
        <v>29</v>
      </c>
      <c r="G40" s="56" t="s">
        <v>30</v>
      </c>
      <c r="H40" s="57" t="s">
        <v>96</v>
      </c>
      <c r="I40" s="68" t="s">
        <v>254</v>
      </c>
      <c r="J40" s="148" t="s">
        <v>299</v>
      </c>
      <c r="K40" s="59" t="s">
        <v>300</v>
      </c>
      <c r="L40" s="56">
        <v>1.75</v>
      </c>
      <c r="M40" s="60" t="s">
        <v>89</v>
      </c>
      <c r="N40" s="60" t="s">
        <v>30</v>
      </c>
      <c r="O40" s="60"/>
      <c r="P40" s="60" t="s">
        <v>30</v>
      </c>
      <c r="Q40" s="61"/>
      <c r="R40" s="62">
        <v>0.17094017094017092</v>
      </c>
      <c r="S40" s="63">
        <v>0.22056980056980055</v>
      </c>
      <c r="T40" s="64">
        <v>1.2820512820512818E-2</v>
      </c>
      <c r="U40" s="65">
        <v>0.8048433048433048</v>
      </c>
      <c r="V40" s="66">
        <v>2.4216524216524215E-2</v>
      </c>
      <c r="W40" s="67">
        <v>0.05</v>
      </c>
      <c r="X40" s="157">
        <v>19.644397105216154</v>
      </c>
      <c r="Y40" s="157" t="s">
        <v>35</v>
      </c>
      <c r="Z40" s="158">
        <v>7.7480998602344151</v>
      </c>
      <c r="AA40" s="159">
        <v>349</v>
      </c>
      <c r="AB40" s="1" t="s">
        <v>0</v>
      </c>
      <c r="AC40" s="84"/>
      <c r="AD40" s="18" t="s">
        <v>117</v>
      </c>
      <c r="AE40" s="22" t="s">
        <v>0</v>
      </c>
    </row>
    <row r="41" spans="1:31" ht="33" customHeight="1" x14ac:dyDescent="0.3">
      <c r="A41" s="84"/>
      <c r="B41" s="82"/>
      <c r="C41" s="53"/>
      <c r="D41" s="54"/>
      <c r="E41" s="55" t="s">
        <v>85</v>
      </c>
      <c r="F41" s="56" t="s">
        <v>53</v>
      </c>
      <c r="G41" s="56" t="s">
        <v>79</v>
      </c>
      <c r="H41" s="57" t="s">
        <v>97</v>
      </c>
      <c r="I41" s="68" t="s">
        <v>268</v>
      </c>
      <c r="J41" s="148" t="s">
        <v>298</v>
      </c>
      <c r="K41" s="59" t="s">
        <v>98</v>
      </c>
      <c r="L41" s="56">
        <v>1.5</v>
      </c>
      <c r="M41" s="60" t="s">
        <v>30</v>
      </c>
      <c r="N41" s="60" t="s">
        <v>331</v>
      </c>
      <c r="O41" s="60"/>
      <c r="P41" s="60" t="s">
        <v>99</v>
      </c>
      <c r="Q41" s="61"/>
      <c r="R41" s="62">
        <v>0.13111888111888112</v>
      </c>
      <c r="S41" s="63">
        <v>0.25510576923076922</v>
      </c>
      <c r="T41" s="64">
        <v>5.9877622377622376E-2</v>
      </c>
      <c r="U41" s="65">
        <v>0.76660839160839156</v>
      </c>
      <c r="V41" s="66">
        <v>1.048951048951049E-2</v>
      </c>
      <c r="W41" s="67">
        <v>0.05</v>
      </c>
      <c r="X41" s="157">
        <v>11.481625928140781</v>
      </c>
      <c r="Y41" s="157" t="s">
        <v>41</v>
      </c>
      <c r="Z41" s="158">
        <v>7.5068381632469015</v>
      </c>
      <c r="AA41" s="159">
        <v>575</v>
      </c>
      <c r="AB41" s="1" t="s">
        <v>0</v>
      </c>
      <c r="AC41" s="84"/>
      <c r="AD41" s="18" t="s">
        <v>118</v>
      </c>
      <c r="AE41" s="22" t="s">
        <v>0</v>
      </c>
    </row>
    <row r="42" spans="1:31" ht="33" customHeight="1" x14ac:dyDescent="0.3">
      <c r="A42" s="84"/>
      <c r="B42" s="82"/>
      <c r="C42" s="53"/>
      <c r="D42" s="54"/>
      <c r="E42" s="55" t="s">
        <v>85</v>
      </c>
      <c r="F42" s="56" t="s">
        <v>53</v>
      </c>
      <c r="G42" s="56" t="s">
        <v>79</v>
      </c>
      <c r="H42" s="57" t="s">
        <v>97</v>
      </c>
      <c r="I42" s="68" t="s">
        <v>268</v>
      </c>
      <c r="J42" s="148" t="s">
        <v>298</v>
      </c>
      <c r="K42" s="59" t="s">
        <v>98</v>
      </c>
      <c r="L42" s="56">
        <v>1.5</v>
      </c>
      <c r="M42" s="60" t="s">
        <v>30</v>
      </c>
      <c r="N42" s="60" t="s">
        <v>331</v>
      </c>
      <c r="O42" s="60"/>
      <c r="P42" s="60" t="s">
        <v>99</v>
      </c>
      <c r="Q42" s="61"/>
      <c r="R42" s="62">
        <v>0.13111888111888112</v>
      </c>
      <c r="S42" s="63">
        <v>0.25510576923076922</v>
      </c>
      <c r="T42" s="64">
        <v>5.9877622377622376E-2</v>
      </c>
      <c r="U42" s="65">
        <v>0.76660839160839156</v>
      </c>
      <c r="V42" s="66">
        <v>1.048951048951049E-2</v>
      </c>
      <c r="W42" s="67">
        <v>0.05</v>
      </c>
      <c r="X42" s="157">
        <v>11.386102604449588</v>
      </c>
      <c r="Y42" s="157" t="s">
        <v>95</v>
      </c>
      <c r="Z42" s="158">
        <v>9.5747508526290996</v>
      </c>
      <c r="AA42" s="159">
        <v>771</v>
      </c>
      <c r="AB42" s="1" t="s">
        <v>0</v>
      </c>
      <c r="AC42" s="84"/>
      <c r="AD42" s="18" t="s">
        <v>38</v>
      </c>
      <c r="AE42" s="22" t="s">
        <v>0</v>
      </c>
    </row>
    <row r="43" spans="1:31" ht="33" customHeight="1" x14ac:dyDescent="0.3">
      <c r="A43" s="84"/>
      <c r="B43" s="82"/>
      <c r="C43" s="53"/>
      <c r="D43" s="54"/>
      <c r="E43" s="55" t="s">
        <v>85</v>
      </c>
      <c r="F43" s="56" t="s">
        <v>38</v>
      </c>
      <c r="G43" s="56" t="s">
        <v>30</v>
      </c>
      <c r="H43" s="57" t="s">
        <v>101</v>
      </c>
      <c r="I43" s="68" t="s">
        <v>257</v>
      </c>
      <c r="J43" s="148" t="s">
        <v>102</v>
      </c>
      <c r="K43" s="59"/>
      <c r="L43" s="56">
        <v>1</v>
      </c>
      <c r="M43" s="60" t="s">
        <v>30</v>
      </c>
      <c r="N43" s="60" t="s">
        <v>30</v>
      </c>
      <c r="O43" s="60"/>
      <c r="P43" s="60" t="s">
        <v>30</v>
      </c>
      <c r="Q43" s="61"/>
      <c r="R43" s="62">
        <v>0.24489795918367352</v>
      </c>
      <c r="S43" s="63">
        <v>0.30857142857142861</v>
      </c>
      <c r="T43" s="64">
        <v>4.0816326530612249E-3</v>
      </c>
      <c r="U43" s="65">
        <v>0.73469387755102056</v>
      </c>
      <c r="V43" s="66">
        <v>2.0408163265306128E-2</v>
      </c>
      <c r="W43" s="67">
        <v>0.05</v>
      </c>
      <c r="X43" s="157">
        <v>13.769328111336069</v>
      </c>
      <c r="Y43" s="160" t="s">
        <v>95</v>
      </c>
      <c r="Z43" s="158">
        <v>10.980241970798103</v>
      </c>
      <c r="AA43" s="159">
        <v>745</v>
      </c>
      <c r="AB43" s="1" t="s">
        <v>0</v>
      </c>
      <c r="AC43" s="84"/>
      <c r="AD43" s="18" t="s">
        <v>72</v>
      </c>
      <c r="AE43" s="22" t="s">
        <v>0</v>
      </c>
    </row>
    <row r="44" spans="1:31" ht="33" customHeight="1" x14ac:dyDescent="0.3">
      <c r="A44" s="84"/>
      <c r="B44" s="82"/>
      <c r="C44" s="53"/>
      <c r="D44" s="54"/>
      <c r="E44" s="55" t="s">
        <v>85</v>
      </c>
      <c r="F44" s="56" t="s">
        <v>53</v>
      </c>
      <c r="G44" s="56" t="s">
        <v>79</v>
      </c>
      <c r="H44" s="57" t="s">
        <v>103</v>
      </c>
      <c r="I44" s="68" t="s">
        <v>269</v>
      </c>
      <c r="J44" s="148" t="s">
        <v>104</v>
      </c>
      <c r="K44" s="59"/>
      <c r="L44" s="56">
        <v>1.5</v>
      </c>
      <c r="M44" s="60" t="s">
        <v>30</v>
      </c>
      <c r="N44" s="60" t="s">
        <v>105</v>
      </c>
      <c r="O44" s="60"/>
      <c r="P44" s="60" t="s">
        <v>30</v>
      </c>
      <c r="Q44" s="61"/>
      <c r="R44" s="62">
        <v>0.14074595355383532</v>
      </c>
      <c r="S44" s="63">
        <v>0.23877551020408161</v>
      </c>
      <c r="T44" s="64">
        <v>1.2667135819845179E-2</v>
      </c>
      <c r="U44" s="65">
        <v>0.81914144968332159</v>
      </c>
      <c r="V44" s="66">
        <v>4.9261083743842365E-3</v>
      </c>
      <c r="W44" s="67">
        <v>0.05</v>
      </c>
      <c r="X44" s="157">
        <v>11.443472159411067</v>
      </c>
      <c r="Y44" s="157" t="s">
        <v>41</v>
      </c>
      <c r="Z44" s="158">
        <v>7.5947096525926989</v>
      </c>
      <c r="AA44" s="159">
        <v>585</v>
      </c>
      <c r="AB44" s="1" t="s">
        <v>0</v>
      </c>
      <c r="AC44" s="84"/>
      <c r="AD44" s="18" t="s">
        <v>127</v>
      </c>
      <c r="AE44" s="22" t="s">
        <v>0</v>
      </c>
    </row>
    <row r="45" spans="1:31" ht="33" customHeight="1" x14ac:dyDescent="0.3">
      <c r="A45" s="84"/>
      <c r="B45" s="82"/>
      <c r="C45" s="53"/>
      <c r="D45" s="54"/>
      <c r="E45" s="55" t="s">
        <v>85</v>
      </c>
      <c r="F45" s="56" t="s">
        <v>79</v>
      </c>
      <c r="G45" s="56" t="s">
        <v>79</v>
      </c>
      <c r="H45" s="57" t="s">
        <v>332</v>
      </c>
      <c r="I45" s="68" t="s">
        <v>321</v>
      </c>
      <c r="J45" s="148" t="s">
        <v>333</v>
      </c>
      <c r="K45" s="59" t="s">
        <v>334</v>
      </c>
      <c r="L45" s="56">
        <v>1.5</v>
      </c>
      <c r="M45" s="60" t="s">
        <v>335</v>
      </c>
      <c r="N45" s="60" t="s">
        <v>106</v>
      </c>
      <c r="O45" s="60"/>
      <c r="P45" s="60" t="s">
        <v>107</v>
      </c>
      <c r="Q45" s="61"/>
      <c r="R45" s="62">
        <v>0.11196815128141328</v>
      </c>
      <c r="S45" s="63">
        <v>0.19159741229161481</v>
      </c>
      <c r="T45" s="64">
        <v>3.732271709380443E-3</v>
      </c>
      <c r="U45" s="65">
        <v>0.86588703657626276</v>
      </c>
      <c r="V45" s="66">
        <v>4.727544165215228E-3</v>
      </c>
      <c r="W45" s="67">
        <v>0.05</v>
      </c>
      <c r="X45" s="157">
        <v>14.926558386117291</v>
      </c>
      <c r="Y45" s="157" t="s">
        <v>336</v>
      </c>
      <c r="Z45" s="158">
        <v>20.994415739531654</v>
      </c>
      <c r="AA45" s="159">
        <v>1370</v>
      </c>
      <c r="AB45" s="1" t="s">
        <v>0</v>
      </c>
      <c r="AC45" s="84"/>
      <c r="AD45" s="18" t="s">
        <v>129</v>
      </c>
      <c r="AE45" s="22" t="s">
        <v>0</v>
      </c>
    </row>
    <row r="46" spans="1:31" ht="33" customHeight="1" x14ac:dyDescent="0.3">
      <c r="A46" s="84"/>
      <c r="B46" s="82"/>
      <c r="C46" s="53"/>
      <c r="D46" s="54"/>
      <c r="E46" s="55" t="s">
        <v>220</v>
      </c>
      <c r="F46" s="56" t="s">
        <v>79</v>
      </c>
      <c r="G46" s="56" t="s">
        <v>79</v>
      </c>
      <c r="H46" s="57" t="s">
        <v>332</v>
      </c>
      <c r="I46" s="68" t="s">
        <v>321</v>
      </c>
      <c r="J46" s="148" t="s">
        <v>333</v>
      </c>
      <c r="K46" s="59" t="s">
        <v>334</v>
      </c>
      <c r="L46" s="56">
        <v>1.5</v>
      </c>
      <c r="M46" s="60" t="s">
        <v>335</v>
      </c>
      <c r="N46" s="60" t="s">
        <v>106</v>
      </c>
      <c r="O46" s="60"/>
      <c r="P46" s="60" t="s">
        <v>107</v>
      </c>
      <c r="Q46" s="61"/>
      <c r="R46" s="62">
        <v>0.12071938901207194</v>
      </c>
      <c r="S46" s="63">
        <v>0.19956393200295636</v>
      </c>
      <c r="T46" s="64">
        <v>3.6954915003695491E-3</v>
      </c>
      <c r="U46" s="65">
        <v>0.85735402808573535</v>
      </c>
      <c r="V46" s="66">
        <v>4.6809559004680956E-3</v>
      </c>
      <c r="W46" s="67">
        <v>0.05</v>
      </c>
      <c r="X46" s="157">
        <v>14.748112372879241</v>
      </c>
      <c r="Y46" s="157" t="s">
        <v>327</v>
      </c>
      <c r="Z46" s="158">
        <v>14.22463607881175</v>
      </c>
      <c r="AA46" s="159">
        <v>900</v>
      </c>
      <c r="AB46" s="1" t="s">
        <v>0</v>
      </c>
      <c r="AC46" s="84"/>
      <c r="AD46" s="18" t="s">
        <v>79</v>
      </c>
      <c r="AE46" s="22" t="s">
        <v>0</v>
      </c>
    </row>
    <row r="47" spans="1:31" ht="33" customHeight="1" x14ac:dyDescent="0.3">
      <c r="A47" s="84"/>
      <c r="B47" s="82"/>
      <c r="C47" s="53"/>
      <c r="D47" s="54"/>
      <c r="E47" s="55" t="s">
        <v>85</v>
      </c>
      <c r="F47" s="56" t="s">
        <v>53</v>
      </c>
      <c r="G47" s="56" t="s">
        <v>79</v>
      </c>
      <c r="H47" s="57" t="s">
        <v>110</v>
      </c>
      <c r="I47" s="68" t="s">
        <v>269</v>
      </c>
      <c r="J47" s="148" t="s">
        <v>223</v>
      </c>
      <c r="K47" s="59" t="s">
        <v>224</v>
      </c>
      <c r="L47" s="56">
        <v>1.5</v>
      </c>
      <c r="M47" s="60" t="s">
        <v>30</v>
      </c>
      <c r="N47" s="60" t="s">
        <v>93</v>
      </c>
      <c r="O47" s="60"/>
      <c r="P47" s="60" t="s">
        <v>107</v>
      </c>
      <c r="Q47" s="61"/>
      <c r="R47" s="62">
        <v>0.18690798376184031</v>
      </c>
      <c r="S47" s="63">
        <v>0.2787889039242219</v>
      </c>
      <c r="T47" s="64">
        <v>3.0446549391069014E-2</v>
      </c>
      <c r="U47" s="65">
        <v>0.7121109607577808</v>
      </c>
      <c r="V47" s="66">
        <v>7.9499323410013537E-3</v>
      </c>
      <c r="W47" s="67">
        <v>0.05</v>
      </c>
      <c r="X47" s="157">
        <v>10.561754315919657</v>
      </c>
      <c r="Y47" s="157" t="s">
        <v>95</v>
      </c>
      <c r="Z47" s="158">
        <v>8.6699469506916405</v>
      </c>
      <c r="AA47" s="159">
        <v>741</v>
      </c>
      <c r="AB47" s="1" t="s">
        <v>0</v>
      </c>
      <c r="AC47" s="84"/>
      <c r="AD47" s="18" t="s">
        <v>132</v>
      </c>
      <c r="AE47" s="22" t="s">
        <v>0</v>
      </c>
    </row>
    <row r="48" spans="1:31" ht="33" customHeight="1" x14ac:dyDescent="0.3">
      <c r="A48" s="84"/>
      <c r="B48" s="82"/>
      <c r="C48" s="53"/>
      <c r="D48" s="54"/>
      <c r="E48" s="55" t="s">
        <v>85</v>
      </c>
      <c r="F48" s="56" t="s">
        <v>53</v>
      </c>
      <c r="G48" s="56" t="s">
        <v>79</v>
      </c>
      <c r="H48" s="57" t="s">
        <v>110</v>
      </c>
      <c r="I48" s="68" t="s">
        <v>269</v>
      </c>
      <c r="J48" s="148" t="s">
        <v>223</v>
      </c>
      <c r="K48" s="59" t="s">
        <v>224</v>
      </c>
      <c r="L48" s="56">
        <v>1.5</v>
      </c>
      <c r="M48" s="60" t="s">
        <v>30</v>
      </c>
      <c r="N48" s="60" t="s">
        <v>93</v>
      </c>
      <c r="O48" s="60"/>
      <c r="P48" s="60" t="s">
        <v>107</v>
      </c>
      <c r="Q48" s="61"/>
      <c r="R48" s="62">
        <v>0.18690798376184031</v>
      </c>
      <c r="S48" s="63">
        <v>0.2787889039242219</v>
      </c>
      <c r="T48" s="64">
        <v>3.0446549391069014E-2</v>
      </c>
      <c r="U48" s="65">
        <v>0.7121109607577808</v>
      </c>
      <c r="V48" s="66">
        <v>7.9499323410013537E-3</v>
      </c>
      <c r="W48" s="67">
        <v>0.05</v>
      </c>
      <c r="X48" s="157">
        <v>10.041394675410606</v>
      </c>
      <c r="Y48" s="157" t="s">
        <v>41</v>
      </c>
      <c r="Z48" s="158">
        <v>6.6914938666181216</v>
      </c>
      <c r="AA48" s="159">
        <v>572</v>
      </c>
      <c r="AB48" s="1" t="s">
        <v>0</v>
      </c>
      <c r="AC48" s="84"/>
      <c r="AD48" s="18" t="s">
        <v>137</v>
      </c>
      <c r="AE48" s="22" t="s">
        <v>0</v>
      </c>
    </row>
    <row r="49" spans="1:31" ht="33" customHeight="1" x14ac:dyDescent="0.3">
      <c r="A49" s="84"/>
      <c r="B49" s="82"/>
      <c r="C49" s="53"/>
      <c r="D49" s="54"/>
      <c r="E49" s="55" t="s">
        <v>28</v>
      </c>
      <c r="F49" s="56" t="s">
        <v>127</v>
      </c>
      <c r="G49" s="56" t="s">
        <v>30</v>
      </c>
      <c r="H49" s="57" t="s">
        <v>112</v>
      </c>
      <c r="I49" s="68" t="s">
        <v>270</v>
      </c>
      <c r="J49" s="148" t="s">
        <v>196</v>
      </c>
      <c r="K49" s="59" t="s">
        <v>125</v>
      </c>
      <c r="L49" s="56">
        <v>2.7</v>
      </c>
      <c r="M49" s="60" t="s">
        <v>30</v>
      </c>
      <c r="N49" s="60" t="s">
        <v>105</v>
      </c>
      <c r="O49" s="60"/>
      <c r="P49" s="60" t="s">
        <v>30</v>
      </c>
      <c r="Q49" s="61"/>
      <c r="R49" s="62">
        <v>0.23415977961432508</v>
      </c>
      <c r="S49" s="63">
        <v>0.29486501377410468</v>
      </c>
      <c r="T49" s="64">
        <v>1.3085399449035813E-2</v>
      </c>
      <c r="U49" s="65">
        <v>0.71212121212121215</v>
      </c>
      <c r="V49" s="66">
        <v>1.928374655647383E-2</v>
      </c>
      <c r="W49" s="67">
        <v>0.05</v>
      </c>
      <c r="X49" s="157">
        <v>19.554621124288268</v>
      </c>
      <c r="Y49" s="157" t="s">
        <v>35</v>
      </c>
      <c r="Z49" s="158">
        <v>8.3313720060042105</v>
      </c>
      <c r="AA49" s="159">
        <v>382</v>
      </c>
      <c r="AB49" s="1" t="s">
        <v>0</v>
      </c>
      <c r="AC49" s="84"/>
      <c r="AD49" s="18" t="s">
        <v>37</v>
      </c>
      <c r="AE49" s="22" t="s">
        <v>0</v>
      </c>
    </row>
    <row r="50" spans="1:31" ht="33" customHeight="1" x14ac:dyDescent="0.3">
      <c r="A50" s="84"/>
      <c r="B50" s="82"/>
      <c r="C50" s="53"/>
      <c r="D50" s="54"/>
      <c r="E50" s="55" t="s">
        <v>28</v>
      </c>
      <c r="F50" s="56" t="s">
        <v>127</v>
      </c>
      <c r="G50" s="56" t="s">
        <v>30</v>
      </c>
      <c r="H50" s="57" t="s">
        <v>114</v>
      </c>
      <c r="I50" s="68" t="s">
        <v>260</v>
      </c>
      <c r="J50" s="148" t="s">
        <v>115</v>
      </c>
      <c r="K50" s="59" t="s">
        <v>125</v>
      </c>
      <c r="L50" s="56">
        <v>2.7</v>
      </c>
      <c r="M50" s="60" t="s">
        <v>30</v>
      </c>
      <c r="N50" s="60" t="s">
        <v>105</v>
      </c>
      <c r="O50" s="60"/>
      <c r="P50" s="60" t="s">
        <v>116</v>
      </c>
      <c r="Q50" s="61"/>
      <c r="R50" s="62">
        <v>0.23485204321277595</v>
      </c>
      <c r="S50" s="63">
        <v>0.29660247377485516</v>
      </c>
      <c r="T50" s="64">
        <v>1.3464850477532488E-2</v>
      </c>
      <c r="U50" s="65">
        <v>0.70847033035854079</v>
      </c>
      <c r="V50" s="66">
        <v>2.2232660090809455E-2</v>
      </c>
      <c r="W50" s="67">
        <v>0.05</v>
      </c>
      <c r="X50" s="157">
        <v>19.577518359971375</v>
      </c>
      <c r="Y50" s="157" t="s">
        <v>35</v>
      </c>
      <c r="Z50" s="158">
        <v>8.2634269788215224</v>
      </c>
      <c r="AA50" s="159">
        <v>377.9</v>
      </c>
      <c r="AB50" s="1" t="s">
        <v>0</v>
      </c>
      <c r="AC50" s="84"/>
      <c r="AD50" s="18" t="s">
        <v>47</v>
      </c>
      <c r="AE50" s="22" t="s">
        <v>0</v>
      </c>
    </row>
    <row r="51" spans="1:31" ht="33" customHeight="1" x14ac:dyDescent="0.3">
      <c r="A51" s="84"/>
      <c r="B51" s="82"/>
      <c r="C51" s="53"/>
      <c r="D51" s="54"/>
      <c r="E51" s="55" t="s">
        <v>271</v>
      </c>
      <c r="F51" s="56" t="s">
        <v>118</v>
      </c>
      <c r="G51" s="56" t="s">
        <v>30</v>
      </c>
      <c r="H51" s="57" t="s">
        <v>119</v>
      </c>
      <c r="I51" s="68" t="s">
        <v>268</v>
      </c>
      <c r="J51" s="148" t="s">
        <v>120</v>
      </c>
      <c r="K51" s="59" t="s">
        <v>121</v>
      </c>
      <c r="L51" s="56">
        <v>0.7</v>
      </c>
      <c r="M51" s="60" t="s">
        <v>30</v>
      </c>
      <c r="N51" s="60" t="s">
        <v>122</v>
      </c>
      <c r="O51" s="60"/>
      <c r="P51" s="60" t="s">
        <v>30</v>
      </c>
      <c r="Q51" s="61"/>
      <c r="R51" s="62">
        <v>0.22184300341296928</v>
      </c>
      <c r="S51" s="63">
        <v>0.30678890784982937</v>
      </c>
      <c r="T51" s="64">
        <v>5.1194539249146756E-3</v>
      </c>
      <c r="U51" s="65">
        <v>0.73233788395904431</v>
      </c>
      <c r="V51" s="66">
        <v>1.5358361774744027E-2</v>
      </c>
      <c r="W51" s="67">
        <v>0.05</v>
      </c>
      <c r="X51" s="157">
        <v>14.126363250185827</v>
      </c>
      <c r="Y51" s="157" t="s">
        <v>95</v>
      </c>
      <c r="Z51" s="158">
        <v>11.903935844702847</v>
      </c>
      <c r="AA51" s="159">
        <v>795</v>
      </c>
      <c r="AB51" s="1" t="s">
        <v>0</v>
      </c>
      <c r="AC51" s="84"/>
      <c r="AD51" s="18" t="s">
        <v>43</v>
      </c>
      <c r="AE51" s="22" t="s">
        <v>0</v>
      </c>
    </row>
    <row r="52" spans="1:31" ht="33" customHeight="1" x14ac:dyDescent="0.3">
      <c r="A52" s="84"/>
      <c r="B52" s="82"/>
      <c r="C52" s="53"/>
      <c r="D52" s="54"/>
      <c r="E52" s="55" t="s">
        <v>28</v>
      </c>
      <c r="F52" s="56" t="s">
        <v>127</v>
      </c>
      <c r="G52" s="56" t="s">
        <v>47</v>
      </c>
      <c r="H52" s="57" t="s">
        <v>123</v>
      </c>
      <c r="I52" s="68" t="s">
        <v>260</v>
      </c>
      <c r="J52" s="148" t="s">
        <v>124</v>
      </c>
      <c r="K52" s="69" t="s">
        <v>125</v>
      </c>
      <c r="L52" s="56">
        <v>2.7</v>
      </c>
      <c r="M52" s="60" t="s">
        <v>30</v>
      </c>
      <c r="N52" s="60" t="s">
        <v>105</v>
      </c>
      <c r="O52" s="60"/>
      <c r="P52" s="60" t="s">
        <v>116</v>
      </c>
      <c r="Q52" s="61"/>
      <c r="R52" s="62">
        <v>0.21276595744680848</v>
      </c>
      <c r="S52" s="63">
        <v>0.26256737588652479</v>
      </c>
      <c r="T52" s="64">
        <v>1.3475177304964538E-2</v>
      </c>
      <c r="U52" s="65">
        <v>0.73120567375886525</v>
      </c>
      <c r="V52" s="66">
        <v>2.0567375886524821E-2</v>
      </c>
      <c r="W52" s="67">
        <v>0.05</v>
      </c>
      <c r="X52" s="157">
        <v>20.0035629904582</v>
      </c>
      <c r="Y52" s="160" t="s">
        <v>35</v>
      </c>
      <c r="Z52" s="158">
        <v>8.2282456214641861</v>
      </c>
      <c r="AA52" s="159">
        <v>368</v>
      </c>
      <c r="AB52" s="1" t="s">
        <v>0</v>
      </c>
      <c r="AC52" s="84"/>
      <c r="AD52" s="18" t="s">
        <v>148</v>
      </c>
      <c r="AE52" s="22" t="s">
        <v>0</v>
      </c>
    </row>
    <row r="53" spans="1:31" ht="33" customHeight="1" x14ac:dyDescent="0.3">
      <c r="A53" s="84"/>
      <c r="B53" s="82"/>
      <c r="C53" s="53"/>
      <c r="D53" s="54"/>
      <c r="E53" s="55" t="s">
        <v>28</v>
      </c>
      <c r="F53" s="56" t="s">
        <v>127</v>
      </c>
      <c r="G53" s="56" t="s">
        <v>30</v>
      </c>
      <c r="H53" s="57" t="s">
        <v>126</v>
      </c>
      <c r="I53" s="68" t="s">
        <v>260</v>
      </c>
      <c r="J53" s="148" t="s">
        <v>231</v>
      </c>
      <c r="K53" s="59" t="s">
        <v>125</v>
      </c>
      <c r="L53" s="56">
        <v>2.7</v>
      </c>
      <c r="M53" s="60" t="s">
        <v>30</v>
      </c>
      <c r="N53" s="60" t="s">
        <v>105</v>
      </c>
      <c r="O53" s="60"/>
      <c r="P53" s="60" t="s">
        <v>116</v>
      </c>
      <c r="Q53" s="61"/>
      <c r="R53" s="62">
        <v>0.25937990107371217</v>
      </c>
      <c r="S53" s="63">
        <v>0.32080588732054532</v>
      </c>
      <c r="T53" s="64">
        <v>2.4731571962842321E-2</v>
      </c>
      <c r="U53" s="65">
        <v>0.65086258897333826</v>
      </c>
      <c r="V53" s="66">
        <v>1.737242128121607E-2</v>
      </c>
      <c r="W53" s="67">
        <v>0.05</v>
      </c>
      <c r="X53" s="157">
        <v>19.221362201039277</v>
      </c>
      <c r="Y53" s="157" t="s">
        <v>35</v>
      </c>
      <c r="Z53" s="158">
        <v>8.3747749895760393</v>
      </c>
      <c r="AA53" s="159">
        <v>391</v>
      </c>
      <c r="AB53" s="1" t="s">
        <v>0</v>
      </c>
      <c r="AC53" s="84"/>
      <c r="AD53" s="18" t="s">
        <v>151</v>
      </c>
      <c r="AE53" s="22" t="s">
        <v>0</v>
      </c>
    </row>
    <row r="54" spans="1:31" ht="33" customHeight="1" x14ac:dyDescent="0.3">
      <c r="A54" s="84"/>
      <c r="B54" s="82"/>
      <c r="C54" s="53"/>
      <c r="D54" s="54"/>
      <c r="E54" s="55" t="s">
        <v>220</v>
      </c>
      <c r="F54" s="56" t="s">
        <v>127</v>
      </c>
      <c r="G54" s="56" t="s">
        <v>30</v>
      </c>
      <c r="H54" s="57" t="s">
        <v>126</v>
      </c>
      <c r="I54" s="68" t="s">
        <v>257</v>
      </c>
      <c r="J54" s="148" t="s">
        <v>128</v>
      </c>
      <c r="K54" s="59" t="s">
        <v>125</v>
      </c>
      <c r="L54" s="56">
        <v>2.7</v>
      </c>
      <c r="M54" s="60" t="s">
        <v>30</v>
      </c>
      <c r="N54" s="60" t="s">
        <v>105</v>
      </c>
      <c r="O54" s="60"/>
      <c r="P54" s="60" t="s">
        <v>116</v>
      </c>
      <c r="Q54" s="61"/>
      <c r="R54" s="62">
        <v>0.25937990107371217</v>
      </c>
      <c r="S54" s="63">
        <v>0.32080588732054532</v>
      </c>
      <c r="T54" s="64">
        <v>2.4731571962842321E-2</v>
      </c>
      <c r="U54" s="65">
        <v>0.65086258897333826</v>
      </c>
      <c r="V54" s="66">
        <v>1.737242128121607E-2</v>
      </c>
      <c r="W54" s="67">
        <v>0.05</v>
      </c>
      <c r="X54" s="157">
        <v>17.870468627774525</v>
      </c>
      <c r="Y54" s="157" t="s">
        <v>41</v>
      </c>
      <c r="Z54" s="158">
        <v>12.473737720007398</v>
      </c>
      <c r="AA54" s="159">
        <v>662</v>
      </c>
      <c r="AB54" s="1" t="s">
        <v>0</v>
      </c>
      <c r="AC54" s="84"/>
      <c r="AD54" s="18" t="s">
        <v>154</v>
      </c>
      <c r="AE54" s="22" t="s">
        <v>0</v>
      </c>
    </row>
    <row r="55" spans="1:31" ht="33" customHeight="1" x14ac:dyDescent="0.3">
      <c r="A55" s="84"/>
      <c r="B55" s="82"/>
      <c r="C55" s="53"/>
      <c r="D55" s="54"/>
      <c r="E55" s="55" t="s">
        <v>28</v>
      </c>
      <c r="F55" s="56" t="s">
        <v>127</v>
      </c>
      <c r="G55" s="56" t="s">
        <v>30</v>
      </c>
      <c r="H55" s="57" t="s">
        <v>130</v>
      </c>
      <c r="I55" s="68" t="s">
        <v>272</v>
      </c>
      <c r="J55" s="148" t="s">
        <v>337</v>
      </c>
      <c r="K55" s="59" t="s">
        <v>113</v>
      </c>
      <c r="L55" s="56">
        <v>2.7</v>
      </c>
      <c r="M55" s="60" t="s">
        <v>30</v>
      </c>
      <c r="N55" s="60" t="s">
        <v>30</v>
      </c>
      <c r="O55" s="60"/>
      <c r="P55" s="60" t="s">
        <v>30</v>
      </c>
      <c r="Q55" s="61"/>
      <c r="R55" s="62">
        <v>0.18968133535660092</v>
      </c>
      <c r="S55" s="63">
        <v>0.24849772382397572</v>
      </c>
      <c r="T55" s="64">
        <v>2.276176024279211E-3</v>
      </c>
      <c r="U55" s="65">
        <v>0.79286798179059181</v>
      </c>
      <c r="V55" s="66">
        <v>1.7450682852807285E-2</v>
      </c>
      <c r="W55" s="67">
        <v>0.05</v>
      </c>
      <c r="X55" s="157">
        <v>20.733910491642838</v>
      </c>
      <c r="Y55" s="157" t="s">
        <v>35</v>
      </c>
      <c r="Z55" s="158">
        <v>8.8381249772854282</v>
      </c>
      <c r="AA55" s="159">
        <v>386</v>
      </c>
      <c r="AB55" s="1" t="s">
        <v>0</v>
      </c>
      <c r="AC55" s="84"/>
      <c r="AD55" s="18" t="s">
        <v>157</v>
      </c>
      <c r="AE55" s="22" t="s">
        <v>0</v>
      </c>
    </row>
    <row r="56" spans="1:31" ht="33" customHeight="1" x14ac:dyDescent="0.3">
      <c r="A56" s="84"/>
      <c r="B56" s="82"/>
      <c r="C56" s="53"/>
      <c r="D56" s="54"/>
      <c r="E56" s="55" t="s">
        <v>28</v>
      </c>
      <c r="F56" s="56" t="s">
        <v>127</v>
      </c>
      <c r="G56" s="56" t="s">
        <v>30</v>
      </c>
      <c r="H56" s="57" t="s">
        <v>131</v>
      </c>
      <c r="I56" s="68" t="s">
        <v>272</v>
      </c>
      <c r="J56" s="148" t="s">
        <v>297</v>
      </c>
      <c r="K56" s="59" t="s">
        <v>113</v>
      </c>
      <c r="L56" s="56">
        <v>2.7</v>
      </c>
      <c r="M56" s="60" t="s">
        <v>30</v>
      </c>
      <c r="N56" s="60" t="s">
        <v>30</v>
      </c>
      <c r="O56" s="60"/>
      <c r="P56" s="60" t="s">
        <v>116</v>
      </c>
      <c r="Q56" s="61"/>
      <c r="R56" s="62">
        <v>0.20341856194377733</v>
      </c>
      <c r="S56" s="63">
        <v>0.26289588924989399</v>
      </c>
      <c r="T56" s="64">
        <v>3.5315722559683565E-3</v>
      </c>
      <c r="U56" s="65">
        <v>0.77482695295945758</v>
      </c>
      <c r="V56" s="66">
        <v>2.1754485096765076E-2</v>
      </c>
      <c r="W56" s="67">
        <v>0.05</v>
      </c>
      <c r="X56" s="157">
        <v>20.563284601218115</v>
      </c>
      <c r="Y56" s="157" t="s">
        <v>35</v>
      </c>
      <c r="Z56" s="158">
        <v>8.5997403799262688</v>
      </c>
      <c r="AA56" s="159">
        <v>377</v>
      </c>
      <c r="AB56" s="1" t="s">
        <v>0</v>
      </c>
      <c r="AC56" s="84"/>
      <c r="AD56" s="18" t="s">
        <v>56</v>
      </c>
      <c r="AE56" s="22"/>
    </row>
    <row r="57" spans="1:31" ht="33" customHeight="1" x14ac:dyDescent="0.3">
      <c r="A57" s="84"/>
      <c r="B57" s="82"/>
      <c r="C57" s="53"/>
      <c r="D57" s="54"/>
      <c r="E57" s="55" t="s">
        <v>28</v>
      </c>
      <c r="F57" s="56" t="s">
        <v>37</v>
      </c>
      <c r="G57" s="56" t="s">
        <v>30</v>
      </c>
      <c r="H57" s="57" t="s">
        <v>133</v>
      </c>
      <c r="I57" s="68" t="s">
        <v>281</v>
      </c>
      <c r="J57" s="148" t="s">
        <v>134</v>
      </c>
      <c r="K57" s="59" t="s">
        <v>135</v>
      </c>
      <c r="L57" s="56">
        <v>1.7</v>
      </c>
      <c r="M57" s="60" t="s">
        <v>30</v>
      </c>
      <c r="N57" s="60" t="s">
        <v>93</v>
      </c>
      <c r="O57" s="60" t="s">
        <v>136</v>
      </c>
      <c r="P57" s="60" t="s">
        <v>30</v>
      </c>
      <c r="Q57" s="61"/>
      <c r="R57" s="62">
        <v>0.19151584793641677</v>
      </c>
      <c r="S57" s="63">
        <v>0.27342991203950701</v>
      </c>
      <c r="T57" s="64">
        <v>3.4199258560074421E-2</v>
      </c>
      <c r="U57" s="65">
        <v>0.71955240010396582</v>
      </c>
      <c r="V57" s="66">
        <v>2.053323483946868E-2</v>
      </c>
      <c r="W57" s="67">
        <v>0.05</v>
      </c>
      <c r="X57" s="157">
        <v>18.834466683695567</v>
      </c>
      <c r="Y57" s="157" t="s">
        <v>35</v>
      </c>
      <c r="Z57" s="158">
        <v>7.4974601723287764</v>
      </c>
      <c r="AA57" s="159">
        <v>350</v>
      </c>
      <c r="AB57" s="1" t="s">
        <v>0</v>
      </c>
      <c r="AC57" s="84"/>
      <c r="AD57" s="17" t="s">
        <v>291</v>
      </c>
      <c r="AE57" s="22" t="s">
        <v>0</v>
      </c>
    </row>
    <row r="58" spans="1:31" ht="33" customHeight="1" x14ac:dyDescent="0.3">
      <c r="A58" s="84"/>
      <c r="B58" s="82"/>
      <c r="C58" s="53"/>
      <c r="D58" s="54"/>
      <c r="E58" s="55" t="s">
        <v>28</v>
      </c>
      <c r="F58" s="56" t="s">
        <v>127</v>
      </c>
      <c r="G58" s="56" t="s">
        <v>30</v>
      </c>
      <c r="H58" s="57" t="s">
        <v>138</v>
      </c>
      <c r="I58" s="68" t="s">
        <v>270</v>
      </c>
      <c r="J58" s="148" t="s">
        <v>338</v>
      </c>
      <c r="K58" s="57" t="s">
        <v>113</v>
      </c>
      <c r="L58" s="56">
        <v>2.7</v>
      </c>
      <c r="M58" s="60" t="s">
        <v>30</v>
      </c>
      <c r="N58" s="60" t="s">
        <v>30</v>
      </c>
      <c r="O58" s="60"/>
      <c r="P58" s="60" t="s">
        <v>99</v>
      </c>
      <c r="Q58" s="61"/>
      <c r="R58" s="62">
        <v>0.213968253968254</v>
      </c>
      <c r="S58" s="63">
        <v>0.2741892063492064</v>
      </c>
      <c r="T58" s="64">
        <v>3.80952380952381E-3</v>
      </c>
      <c r="U58" s="65">
        <v>0.7669841269841271</v>
      </c>
      <c r="V58" s="66">
        <v>1.9047619047619049E-2</v>
      </c>
      <c r="W58" s="67">
        <v>0.05</v>
      </c>
      <c r="X58" s="157">
        <v>19.52365708858612</v>
      </c>
      <c r="Y58" s="160" t="s">
        <v>35</v>
      </c>
      <c r="Z58" s="158">
        <v>8.1903028378088063</v>
      </c>
      <c r="AA58" s="159">
        <v>375</v>
      </c>
      <c r="AB58" s="1" t="s">
        <v>0</v>
      </c>
      <c r="AC58" s="84"/>
      <c r="AD58" s="19" t="s">
        <v>303</v>
      </c>
      <c r="AE58" s="22" t="s">
        <v>0</v>
      </c>
    </row>
    <row r="59" spans="1:31" ht="33" customHeight="1" x14ac:dyDescent="0.3">
      <c r="A59" s="84"/>
      <c r="B59" s="82"/>
      <c r="C59" s="53"/>
      <c r="D59" s="54"/>
      <c r="E59" s="55" t="s">
        <v>220</v>
      </c>
      <c r="F59" s="56" t="s">
        <v>37</v>
      </c>
      <c r="G59" s="56" t="s">
        <v>30</v>
      </c>
      <c r="H59" s="57" t="s">
        <v>139</v>
      </c>
      <c r="I59" s="68" t="s">
        <v>272</v>
      </c>
      <c r="J59" s="148" t="s">
        <v>140</v>
      </c>
      <c r="K59" s="69" t="s">
        <v>141</v>
      </c>
      <c r="L59" s="56">
        <v>1.7</v>
      </c>
      <c r="M59" s="60" t="s">
        <v>30</v>
      </c>
      <c r="N59" s="60" t="s">
        <v>30</v>
      </c>
      <c r="O59" s="60"/>
      <c r="P59" s="60" t="s">
        <v>30</v>
      </c>
      <c r="Q59" s="61"/>
      <c r="R59" s="62">
        <v>0.20364415862808147</v>
      </c>
      <c r="S59" s="63">
        <v>0.26392282958199359</v>
      </c>
      <c r="T59" s="64">
        <v>6.4308681672025723E-3</v>
      </c>
      <c r="U59" s="65">
        <v>0.77706323687031087</v>
      </c>
      <c r="V59" s="66">
        <v>1.9292604501607719E-2</v>
      </c>
      <c r="W59" s="67">
        <v>0.05</v>
      </c>
      <c r="X59" s="157">
        <v>18.618712003324926</v>
      </c>
      <c r="Y59" s="157" t="s">
        <v>35</v>
      </c>
      <c r="Z59" s="158">
        <v>7.9032917039908233</v>
      </c>
      <c r="AA59" s="159">
        <v>377</v>
      </c>
      <c r="AB59" s="1" t="s">
        <v>0</v>
      </c>
      <c r="AC59" s="84"/>
      <c r="AD59" s="19" t="s">
        <v>304</v>
      </c>
      <c r="AE59" s="22" t="s">
        <v>0</v>
      </c>
    </row>
    <row r="60" spans="1:31" ht="33" customHeight="1" x14ac:dyDescent="0.3">
      <c r="A60" s="84"/>
      <c r="B60" s="82"/>
      <c r="C60" s="53"/>
      <c r="D60" s="54"/>
      <c r="E60" s="55" t="s">
        <v>28</v>
      </c>
      <c r="F60" s="56" t="s">
        <v>109</v>
      </c>
      <c r="G60" s="56" t="s">
        <v>108</v>
      </c>
      <c r="H60" s="57" t="s">
        <v>142</v>
      </c>
      <c r="I60" s="68" t="s">
        <v>273</v>
      </c>
      <c r="J60" s="148" t="s">
        <v>143</v>
      </c>
      <c r="K60" s="59" t="s">
        <v>45</v>
      </c>
      <c r="L60" s="56">
        <v>2</v>
      </c>
      <c r="M60" s="60" t="s">
        <v>89</v>
      </c>
      <c r="N60" s="60" t="s">
        <v>144</v>
      </c>
      <c r="O60" s="60" t="s">
        <v>34</v>
      </c>
      <c r="P60" s="60" t="s">
        <v>30</v>
      </c>
      <c r="Q60" s="61"/>
      <c r="R60" s="62">
        <v>0.22547660116571405</v>
      </c>
      <c r="S60" s="63">
        <v>0.32194451020845316</v>
      </c>
      <c r="T60" s="64">
        <v>3.8612867949628531E-2</v>
      </c>
      <c r="U60" s="65">
        <v>0.67924826101171365</v>
      </c>
      <c r="V60" s="66">
        <v>1.692201891748684E-2</v>
      </c>
      <c r="W60" s="67">
        <v>0.05</v>
      </c>
      <c r="X60" s="157">
        <v>17.709334238641883</v>
      </c>
      <c r="Y60" s="157" t="s">
        <v>35</v>
      </c>
      <c r="Z60" s="158">
        <v>7.459830984882621</v>
      </c>
      <c r="AA60" s="159">
        <v>370</v>
      </c>
      <c r="AB60" s="1" t="s">
        <v>0</v>
      </c>
      <c r="AC60" s="84"/>
      <c r="AD60" s="19" t="s">
        <v>305</v>
      </c>
      <c r="AE60" s="22" t="s">
        <v>0</v>
      </c>
    </row>
    <row r="61" spans="1:31" ht="33" customHeight="1" x14ac:dyDescent="0.3">
      <c r="A61" s="84"/>
      <c r="B61" s="82"/>
      <c r="C61" s="53"/>
      <c r="D61" s="54"/>
      <c r="E61" s="55" t="s">
        <v>220</v>
      </c>
      <c r="F61" s="56" t="s">
        <v>56</v>
      </c>
      <c r="G61" s="56" t="s">
        <v>30</v>
      </c>
      <c r="H61" s="57" t="s">
        <v>145</v>
      </c>
      <c r="I61" s="68" t="s">
        <v>265</v>
      </c>
      <c r="J61" s="148" t="s">
        <v>146</v>
      </c>
      <c r="K61" s="59" t="s">
        <v>147</v>
      </c>
      <c r="L61" s="56">
        <v>1.6</v>
      </c>
      <c r="M61" s="60" t="s">
        <v>30</v>
      </c>
      <c r="N61" s="60" t="s">
        <v>318</v>
      </c>
      <c r="O61" s="60"/>
      <c r="P61" s="60" t="s">
        <v>30</v>
      </c>
      <c r="Q61" s="61"/>
      <c r="R61" s="62">
        <v>8.8707292814709279E-2</v>
      </c>
      <c r="S61" s="63">
        <v>0.18882556920512891</v>
      </c>
      <c r="T61" s="64">
        <v>4.8385796080750519E-2</v>
      </c>
      <c r="U61" s="65">
        <v>0.85212763097766187</v>
      </c>
      <c r="V61" s="66">
        <v>1.4811429800274186E-2</v>
      </c>
      <c r="W61" s="67">
        <v>0.1</v>
      </c>
      <c r="X61" s="157">
        <v>20.363363395317158</v>
      </c>
      <c r="Y61" s="157" t="s">
        <v>35</v>
      </c>
      <c r="Z61" s="158">
        <v>7.987654064752185</v>
      </c>
      <c r="AA61" s="159">
        <v>372</v>
      </c>
      <c r="AB61" s="1" t="s">
        <v>0</v>
      </c>
      <c r="AC61" s="84"/>
      <c r="AD61" s="19" t="s">
        <v>306</v>
      </c>
      <c r="AE61" s="22" t="s">
        <v>0</v>
      </c>
    </row>
    <row r="62" spans="1:31" ht="33" customHeight="1" x14ac:dyDescent="0.3">
      <c r="A62" s="84"/>
      <c r="B62" s="82"/>
      <c r="C62" s="53"/>
      <c r="D62" s="54"/>
      <c r="E62" s="55" t="s">
        <v>28</v>
      </c>
      <c r="F62" s="56" t="s">
        <v>68</v>
      </c>
      <c r="G62" s="56" t="s">
        <v>56</v>
      </c>
      <c r="H62" s="57" t="s">
        <v>149</v>
      </c>
      <c r="I62" s="68" t="s">
        <v>281</v>
      </c>
      <c r="J62" s="148" t="s">
        <v>150</v>
      </c>
      <c r="K62" s="59" t="s">
        <v>45</v>
      </c>
      <c r="L62" s="56">
        <v>1</v>
      </c>
      <c r="M62" s="60" t="s">
        <v>89</v>
      </c>
      <c r="N62" s="60" t="s">
        <v>318</v>
      </c>
      <c r="O62" s="60" t="s">
        <v>34</v>
      </c>
      <c r="P62" s="60" t="s">
        <v>30</v>
      </c>
      <c r="Q62" s="61"/>
      <c r="R62" s="62">
        <v>0.17236662106703143</v>
      </c>
      <c r="S62" s="63">
        <v>0.29288645690834469</v>
      </c>
      <c r="T62" s="64">
        <v>7.8659370725034192E-2</v>
      </c>
      <c r="U62" s="65">
        <v>0.71135430916552667</v>
      </c>
      <c r="V62" s="66">
        <v>2.0519835841313266E-2</v>
      </c>
      <c r="W62" s="67">
        <v>0.1</v>
      </c>
      <c r="X62" s="157">
        <v>18.935393028860251</v>
      </c>
      <c r="Y62" s="157" t="s">
        <v>35</v>
      </c>
      <c r="Z62" s="158">
        <v>7.4754858786104643</v>
      </c>
      <c r="AA62" s="159">
        <v>370</v>
      </c>
      <c r="AB62" s="1" t="s">
        <v>0</v>
      </c>
      <c r="AC62" s="84"/>
      <c r="AD62" s="19" t="s">
        <v>307</v>
      </c>
      <c r="AE62" s="22" t="s">
        <v>0</v>
      </c>
    </row>
    <row r="63" spans="1:31" ht="33" customHeight="1" x14ac:dyDescent="0.3">
      <c r="A63" s="84"/>
      <c r="B63" s="82"/>
      <c r="C63" s="53"/>
      <c r="D63" s="54"/>
      <c r="E63" s="55" t="s">
        <v>28</v>
      </c>
      <c r="F63" s="56" t="s">
        <v>56</v>
      </c>
      <c r="G63" s="56" t="s">
        <v>68</v>
      </c>
      <c r="H63" s="57" t="s">
        <v>152</v>
      </c>
      <c r="I63" s="68" t="s">
        <v>264</v>
      </c>
      <c r="J63" s="148" t="s">
        <v>153</v>
      </c>
      <c r="K63" s="59" t="s">
        <v>45</v>
      </c>
      <c r="L63" s="56">
        <v>1</v>
      </c>
      <c r="M63" s="60" t="s">
        <v>30</v>
      </c>
      <c r="N63" s="60" t="s">
        <v>30</v>
      </c>
      <c r="O63" s="60"/>
      <c r="P63" s="60" t="s">
        <v>30</v>
      </c>
      <c r="Q63" s="61"/>
      <c r="R63" s="62">
        <v>0.31154005359360365</v>
      </c>
      <c r="S63" s="63">
        <v>0.36151717827498314</v>
      </c>
      <c r="T63" s="64">
        <v>3.2679026600727656E-3</v>
      </c>
      <c r="U63" s="65">
        <v>0.67209864708829881</v>
      </c>
      <c r="V63" s="66">
        <v>1.6361299318097645E-2</v>
      </c>
      <c r="W63" s="67">
        <v>0.1</v>
      </c>
      <c r="X63" s="157">
        <v>18.736216762698746</v>
      </c>
      <c r="Y63" s="157" t="s">
        <v>35</v>
      </c>
      <c r="Z63" s="158">
        <v>7.4934731574108273</v>
      </c>
      <c r="AA63" s="159">
        <v>375</v>
      </c>
      <c r="AB63" s="1" t="s">
        <v>0</v>
      </c>
      <c r="AC63" s="84"/>
      <c r="AD63" s="19" t="s">
        <v>169</v>
      </c>
      <c r="AE63" s="22" t="s">
        <v>0</v>
      </c>
    </row>
    <row r="64" spans="1:31" ht="33" customHeight="1" x14ac:dyDescent="0.3">
      <c r="A64" s="84"/>
      <c r="B64" s="82"/>
      <c r="C64" s="53"/>
      <c r="D64" s="54"/>
      <c r="E64" s="55" t="s">
        <v>28</v>
      </c>
      <c r="F64" s="56" t="s">
        <v>109</v>
      </c>
      <c r="G64" s="56" t="s">
        <v>30</v>
      </c>
      <c r="H64" s="57" t="s">
        <v>155</v>
      </c>
      <c r="I64" s="68" t="s">
        <v>274</v>
      </c>
      <c r="J64" s="148" t="s">
        <v>156</v>
      </c>
      <c r="K64" s="57" t="s">
        <v>45</v>
      </c>
      <c r="L64" s="56">
        <v>2</v>
      </c>
      <c r="M64" s="60" t="s">
        <v>89</v>
      </c>
      <c r="N64" s="60" t="s">
        <v>30</v>
      </c>
      <c r="O64" s="60"/>
      <c r="P64" s="60" t="s">
        <v>30</v>
      </c>
      <c r="Q64" s="61"/>
      <c r="R64" s="62">
        <v>0.17588602585524582</v>
      </c>
      <c r="S64" s="63">
        <v>0.24147761850320995</v>
      </c>
      <c r="T64" s="64">
        <v>4.3971506463811455E-3</v>
      </c>
      <c r="U64" s="65">
        <v>0.80916366194705847</v>
      </c>
      <c r="V64" s="66">
        <v>1.4950312197695895E-2</v>
      </c>
      <c r="W64" s="67">
        <v>0.1</v>
      </c>
      <c r="X64" s="157">
        <v>20.77219120070496</v>
      </c>
      <c r="Y64" s="157" t="s">
        <v>35</v>
      </c>
      <c r="Z64" s="158">
        <v>7.9001899490284062</v>
      </c>
      <c r="AA64" s="159">
        <v>360</v>
      </c>
      <c r="AB64" s="1" t="s">
        <v>0</v>
      </c>
      <c r="AC64" s="84"/>
      <c r="AD64" s="18"/>
      <c r="AE64" s="22" t="s">
        <v>0</v>
      </c>
    </row>
    <row r="65" spans="1:31" ht="33" customHeight="1" x14ac:dyDescent="0.3">
      <c r="A65" s="84"/>
      <c r="B65" s="82"/>
      <c r="C65" s="53"/>
      <c r="D65" s="54"/>
      <c r="E65" s="55" t="s">
        <v>28</v>
      </c>
      <c r="F65" s="56" t="s">
        <v>109</v>
      </c>
      <c r="G65" s="56" t="s">
        <v>79</v>
      </c>
      <c r="H65" s="57" t="s">
        <v>158</v>
      </c>
      <c r="I65" s="68" t="s">
        <v>273</v>
      </c>
      <c r="J65" s="148" t="s">
        <v>213</v>
      </c>
      <c r="K65" s="59" t="s">
        <v>45</v>
      </c>
      <c r="L65" s="56">
        <v>1.5</v>
      </c>
      <c r="M65" s="60" t="s">
        <v>89</v>
      </c>
      <c r="N65" s="60" t="s">
        <v>30</v>
      </c>
      <c r="O65" s="60" t="s">
        <v>34</v>
      </c>
      <c r="P65" s="60" t="s">
        <v>30</v>
      </c>
      <c r="Q65" s="61"/>
      <c r="R65" s="62">
        <v>9.2581877097558149E-2</v>
      </c>
      <c r="S65" s="63">
        <v>0.23990626084943872</v>
      </c>
      <c r="T65" s="64">
        <v>6.9378544149982638E-2</v>
      </c>
      <c r="U65" s="65">
        <v>0.79273232264784166</v>
      </c>
      <c r="V65" s="66">
        <v>1.1688461983566717E-2</v>
      </c>
      <c r="W65" s="67">
        <v>0.1</v>
      </c>
      <c r="X65" s="157">
        <v>18.690397471313982</v>
      </c>
      <c r="Y65" s="157" t="s">
        <v>35</v>
      </c>
      <c r="Z65" s="158">
        <v>7.2256887807057311</v>
      </c>
      <c r="AA65" s="159">
        <v>360</v>
      </c>
      <c r="AB65" s="1" t="s">
        <v>0</v>
      </c>
      <c r="AC65" s="84"/>
      <c r="AD65" s="20" t="s">
        <v>171</v>
      </c>
      <c r="AE65" s="22" t="s">
        <v>0</v>
      </c>
    </row>
    <row r="66" spans="1:31" ht="33" customHeight="1" x14ac:dyDescent="0.3">
      <c r="A66" s="84"/>
      <c r="B66" s="82"/>
      <c r="C66" s="53"/>
      <c r="D66" s="54"/>
      <c r="E66" s="55" t="s">
        <v>28</v>
      </c>
      <c r="F66" s="56" t="s">
        <v>38</v>
      </c>
      <c r="G66" s="56" t="s">
        <v>30</v>
      </c>
      <c r="H66" s="57" t="s">
        <v>159</v>
      </c>
      <c r="I66" s="68" t="s">
        <v>255</v>
      </c>
      <c r="J66" s="148" t="s">
        <v>275</v>
      </c>
      <c r="K66" s="57" t="s">
        <v>160</v>
      </c>
      <c r="L66" s="56">
        <v>1.3</v>
      </c>
      <c r="M66" s="60" t="s">
        <v>30</v>
      </c>
      <c r="N66" s="60" t="s">
        <v>30</v>
      </c>
      <c r="O66" s="60"/>
      <c r="P66" s="60" t="s">
        <v>30</v>
      </c>
      <c r="Q66" s="61"/>
      <c r="R66" s="62">
        <v>0.27026296586578741</v>
      </c>
      <c r="S66" s="63">
        <v>0.3282343720439988</v>
      </c>
      <c r="T66" s="64">
        <v>4.053944487986811E-3</v>
      </c>
      <c r="U66" s="65">
        <v>0.72025080403232344</v>
      </c>
      <c r="V66" s="66">
        <v>9.4862301018891395E-3</v>
      </c>
      <c r="W66" s="67">
        <v>0.1</v>
      </c>
      <c r="X66" s="157">
        <v>16.377007103585132</v>
      </c>
      <c r="Y66" s="157" t="s">
        <v>35</v>
      </c>
      <c r="Z66" s="158">
        <v>6.6235433654938491</v>
      </c>
      <c r="AA66" s="159">
        <v>370</v>
      </c>
      <c r="AB66" s="1" t="s">
        <v>0</v>
      </c>
      <c r="AC66" s="84"/>
      <c r="AD66" s="22" t="s">
        <v>174</v>
      </c>
      <c r="AE66" s="22"/>
    </row>
    <row r="67" spans="1:31" ht="33" customHeight="1" x14ac:dyDescent="0.3">
      <c r="A67" s="84"/>
      <c r="B67" s="82"/>
      <c r="C67" s="53"/>
      <c r="D67" s="54"/>
      <c r="E67" s="55" t="s">
        <v>220</v>
      </c>
      <c r="F67" s="56" t="s">
        <v>56</v>
      </c>
      <c r="G67" s="56" t="s">
        <v>68</v>
      </c>
      <c r="H67" s="57" t="s">
        <v>161</v>
      </c>
      <c r="I67" s="68" t="s">
        <v>265</v>
      </c>
      <c r="J67" s="148" t="s">
        <v>296</v>
      </c>
      <c r="K67" s="59" t="s">
        <v>45</v>
      </c>
      <c r="L67" s="56">
        <v>1</v>
      </c>
      <c r="M67" s="60" t="s">
        <v>30</v>
      </c>
      <c r="N67" s="60" t="s">
        <v>30</v>
      </c>
      <c r="O67" s="60" t="s">
        <v>34</v>
      </c>
      <c r="P67" s="60" t="s">
        <v>30</v>
      </c>
      <c r="Q67" s="61"/>
      <c r="R67" s="62">
        <v>0.14853226668056446</v>
      </c>
      <c r="S67" s="63">
        <v>0.24556683300543322</v>
      </c>
      <c r="T67" s="64">
        <v>4.201899649515968E-2</v>
      </c>
      <c r="U67" s="65">
        <v>0.77849148545295832</v>
      </c>
      <c r="V67" s="66">
        <v>1.4345089966254514E-2</v>
      </c>
      <c r="W67" s="67">
        <v>0.1</v>
      </c>
      <c r="X67" s="157">
        <v>17.44636788210255</v>
      </c>
      <c r="Y67" s="157" t="s">
        <v>35</v>
      </c>
      <c r="Z67" s="158">
        <v>7.1366578156790723</v>
      </c>
      <c r="AA67" s="159">
        <v>380</v>
      </c>
      <c r="AB67" s="1" t="s">
        <v>0</v>
      </c>
      <c r="AC67" s="84"/>
      <c r="AD67" s="21"/>
      <c r="AE67" s="21"/>
    </row>
    <row r="68" spans="1:31" ht="33" customHeight="1" x14ac:dyDescent="0.3">
      <c r="A68" s="22"/>
      <c r="B68" s="82"/>
      <c r="C68" s="53"/>
      <c r="D68" s="54"/>
      <c r="E68" s="55" t="s">
        <v>28</v>
      </c>
      <c r="F68" s="56" t="s">
        <v>118</v>
      </c>
      <c r="G68" s="56" t="s">
        <v>30</v>
      </c>
      <c r="H68" s="57" t="s">
        <v>162</v>
      </c>
      <c r="I68" s="68" t="s">
        <v>274</v>
      </c>
      <c r="J68" s="148" t="s">
        <v>276</v>
      </c>
      <c r="K68" s="59" t="s">
        <v>163</v>
      </c>
      <c r="L68" s="56">
        <v>1.7</v>
      </c>
      <c r="M68" s="60" t="s">
        <v>30</v>
      </c>
      <c r="N68" s="60" t="s">
        <v>122</v>
      </c>
      <c r="O68" s="60" t="s">
        <v>34</v>
      </c>
      <c r="P68" s="60" t="s">
        <v>164</v>
      </c>
      <c r="Q68" s="61"/>
      <c r="R68" s="62">
        <v>0.1210065929783157</v>
      </c>
      <c r="S68" s="63">
        <v>0.26696333264769245</v>
      </c>
      <c r="T68" s="64">
        <v>6.636281949962651E-2</v>
      </c>
      <c r="U68" s="65">
        <v>0.73816457546199554</v>
      </c>
      <c r="V68" s="66">
        <v>6.2719901267713887E-2</v>
      </c>
      <c r="W68" s="67">
        <v>0.1</v>
      </c>
      <c r="X68" s="157">
        <v>16.861368875941668</v>
      </c>
      <c r="Y68" s="157" t="s">
        <v>35</v>
      </c>
      <c r="Z68" s="158">
        <v>6.6027330518284062</v>
      </c>
      <c r="AA68" s="159">
        <v>358</v>
      </c>
      <c r="AB68" s="1" t="s">
        <v>0</v>
      </c>
      <c r="AC68" s="22"/>
      <c r="AD68" s="21"/>
      <c r="AE68" s="21"/>
    </row>
    <row r="69" spans="1:31" ht="33" customHeight="1" x14ac:dyDescent="0.3">
      <c r="A69" s="22"/>
      <c r="B69" s="82"/>
      <c r="C69" s="53"/>
      <c r="D69" s="54"/>
      <c r="E69" s="55" t="s">
        <v>28</v>
      </c>
      <c r="F69" s="56" t="s">
        <v>118</v>
      </c>
      <c r="G69" s="56" t="s">
        <v>30</v>
      </c>
      <c r="H69" s="57" t="s">
        <v>162</v>
      </c>
      <c r="I69" s="68" t="s">
        <v>268</v>
      </c>
      <c r="J69" s="148" t="s">
        <v>276</v>
      </c>
      <c r="K69" s="59" t="s">
        <v>163</v>
      </c>
      <c r="L69" s="56">
        <v>1.7</v>
      </c>
      <c r="M69" s="60" t="s">
        <v>30</v>
      </c>
      <c r="N69" s="60" t="s">
        <v>122</v>
      </c>
      <c r="O69" s="60" t="s">
        <v>34</v>
      </c>
      <c r="P69" s="60" t="s">
        <v>164</v>
      </c>
      <c r="Q69" s="61"/>
      <c r="R69" s="62">
        <v>0.10897329654580731</v>
      </c>
      <c r="S69" s="63">
        <v>0.25168254184906069</v>
      </c>
      <c r="T69" s="64">
        <v>5.9763480905909085E-2</v>
      </c>
      <c r="U69" s="65">
        <v>0.72939719803843195</v>
      </c>
      <c r="V69" s="66">
        <v>5.6482826529915875E-2</v>
      </c>
      <c r="W69" s="67">
        <v>0.1</v>
      </c>
      <c r="X69" s="157">
        <v>16.86081598442069</v>
      </c>
      <c r="Y69" s="157" t="s">
        <v>95</v>
      </c>
      <c r="Z69" s="158">
        <v>12.444827648782116</v>
      </c>
      <c r="AA69" s="159">
        <v>743</v>
      </c>
      <c r="AB69" s="1" t="s">
        <v>0</v>
      </c>
      <c r="AC69" s="22"/>
      <c r="AD69" s="21"/>
      <c r="AE69" s="21"/>
    </row>
    <row r="70" spans="1:31" ht="33" customHeight="1" x14ac:dyDescent="0.3">
      <c r="A70" s="22"/>
      <c r="B70" s="82"/>
      <c r="C70" s="53"/>
      <c r="D70" s="54"/>
      <c r="E70" s="55" t="s">
        <v>28</v>
      </c>
      <c r="F70" s="56" t="s">
        <v>29</v>
      </c>
      <c r="G70" s="56" t="s">
        <v>30</v>
      </c>
      <c r="H70" s="57" t="s">
        <v>165</v>
      </c>
      <c r="I70" s="68" t="s">
        <v>265</v>
      </c>
      <c r="J70" s="148" t="s">
        <v>227</v>
      </c>
      <c r="K70" s="59" t="s">
        <v>33</v>
      </c>
      <c r="L70" s="56">
        <v>0.75</v>
      </c>
      <c r="M70" s="60" t="s">
        <v>30</v>
      </c>
      <c r="N70" s="60" t="s">
        <v>30</v>
      </c>
      <c r="O70" s="60" t="s">
        <v>34</v>
      </c>
      <c r="P70" s="60" t="s">
        <v>30</v>
      </c>
      <c r="Q70" s="61"/>
      <c r="R70" s="62">
        <v>0.25617864388206901</v>
      </c>
      <c r="S70" s="63">
        <v>0.31700256178643887</v>
      </c>
      <c r="T70" s="64">
        <v>2.5802964564422267E-2</v>
      </c>
      <c r="U70" s="65">
        <v>0.69153425834061399</v>
      </c>
      <c r="V70" s="66">
        <v>1.896906605855089E-2</v>
      </c>
      <c r="W70" s="67">
        <v>0.1</v>
      </c>
      <c r="X70" s="157">
        <v>17.664793621627236</v>
      </c>
      <c r="Y70" s="157" t="s">
        <v>35</v>
      </c>
      <c r="Z70" s="158">
        <v>7.1143797016137809</v>
      </c>
      <c r="AA70" s="159">
        <v>373.9</v>
      </c>
      <c r="AB70" s="1" t="s">
        <v>0</v>
      </c>
      <c r="AC70" s="22"/>
      <c r="AD70" s="21"/>
      <c r="AE70" s="21"/>
    </row>
    <row r="71" spans="1:31" ht="33" customHeight="1" x14ac:dyDescent="0.3">
      <c r="A71" s="22"/>
      <c r="B71" s="82"/>
      <c r="C71" s="53"/>
      <c r="D71" s="54"/>
      <c r="E71" s="55" t="s">
        <v>28</v>
      </c>
      <c r="F71" s="56" t="s">
        <v>29</v>
      </c>
      <c r="G71" s="56" t="s">
        <v>30</v>
      </c>
      <c r="H71" s="57" t="s">
        <v>167</v>
      </c>
      <c r="I71" s="68" t="s">
        <v>265</v>
      </c>
      <c r="J71" s="148" t="s">
        <v>166</v>
      </c>
      <c r="K71" s="59" t="s">
        <v>33</v>
      </c>
      <c r="L71" s="56">
        <v>0.75</v>
      </c>
      <c r="M71" s="60" t="s">
        <v>30</v>
      </c>
      <c r="N71" s="60" t="s">
        <v>30</v>
      </c>
      <c r="O71" s="60" t="s">
        <v>34</v>
      </c>
      <c r="P71" s="60" t="s">
        <v>30</v>
      </c>
      <c r="Q71" s="61"/>
      <c r="R71" s="62">
        <v>0.19595035924232529</v>
      </c>
      <c r="S71" s="63">
        <v>0.26138662758280096</v>
      </c>
      <c r="T71" s="64">
        <v>2.680377881505791E-2</v>
      </c>
      <c r="U71" s="65">
        <v>0.74875340523490153</v>
      </c>
      <c r="V71" s="66">
        <v>1.9451657612591804E-2</v>
      </c>
      <c r="W71" s="67">
        <v>0.1</v>
      </c>
      <c r="X71" s="157">
        <v>18.17573902102755</v>
      </c>
      <c r="Y71" s="157" t="s">
        <v>35</v>
      </c>
      <c r="Z71" s="158">
        <v>7.0589394428129264</v>
      </c>
      <c r="AA71" s="159">
        <v>360</v>
      </c>
      <c r="AB71" s="1" t="s">
        <v>0</v>
      </c>
      <c r="AC71" s="22"/>
      <c r="AD71" s="21"/>
      <c r="AE71" s="21"/>
    </row>
    <row r="72" spans="1:31" ht="33" customHeight="1" x14ac:dyDescent="0.3">
      <c r="A72" s="22"/>
      <c r="B72" s="82"/>
      <c r="C72" s="53"/>
      <c r="D72" s="54"/>
      <c r="E72" s="55" t="s">
        <v>220</v>
      </c>
      <c r="F72" s="56" t="s">
        <v>53</v>
      </c>
      <c r="G72" s="56" t="s">
        <v>37</v>
      </c>
      <c r="H72" s="57" t="s">
        <v>277</v>
      </c>
      <c r="I72" s="68" t="s">
        <v>278</v>
      </c>
      <c r="J72" s="148" t="s">
        <v>279</v>
      </c>
      <c r="K72" s="59" t="s">
        <v>280</v>
      </c>
      <c r="L72" s="56">
        <v>1.5</v>
      </c>
      <c r="M72" s="60" t="s">
        <v>30</v>
      </c>
      <c r="N72" s="60" t="s">
        <v>317</v>
      </c>
      <c r="O72" s="60"/>
      <c r="P72" s="60" t="s">
        <v>116</v>
      </c>
      <c r="Q72" s="61"/>
      <c r="R72" s="62">
        <v>5.9449311639549439E-2</v>
      </c>
      <c r="S72" s="63">
        <v>0.17665832290362951</v>
      </c>
      <c r="T72" s="64">
        <v>8.1821026282853565E-2</v>
      </c>
      <c r="U72" s="65">
        <v>0.84480600750938672</v>
      </c>
      <c r="V72" s="66">
        <v>1.7521902377972465E-2</v>
      </c>
      <c r="W72" s="67">
        <v>0.25</v>
      </c>
      <c r="X72" s="157">
        <v>12.524235043007433</v>
      </c>
      <c r="Y72" s="157" t="s">
        <v>170</v>
      </c>
      <c r="Z72" s="158">
        <v>5.9241133238133523</v>
      </c>
      <c r="AA72" s="159">
        <v>467</v>
      </c>
      <c r="AB72" s="1" t="s">
        <v>0</v>
      </c>
      <c r="AC72" s="22"/>
      <c r="AD72" s="21"/>
      <c r="AE72" s="21"/>
    </row>
    <row r="73" spans="1:31" ht="33" customHeight="1" x14ac:dyDescent="0.3">
      <c r="A73" s="22"/>
      <c r="B73" s="82"/>
      <c r="C73" s="53"/>
      <c r="D73" s="54"/>
      <c r="E73" s="55" t="s">
        <v>85</v>
      </c>
      <c r="F73" s="56" t="s">
        <v>53</v>
      </c>
      <c r="G73" s="56" t="s">
        <v>30</v>
      </c>
      <c r="H73" s="57" t="s">
        <v>339</v>
      </c>
      <c r="I73" s="68" t="s">
        <v>321</v>
      </c>
      <c r="J73" s="148" t="s">
        <v>340</v>
      </c>
      <c r="K73" s="59"/>
      <c r="L73" s="56">
        <v>0.5</v>
      </c>
      <c r="M73" s="60" t="s">
        <v>30</v>
      </c>
      <c r="N73" s="60" t="s">
        <v>331</v>
      </c>
      <c r="O73" s="60" t="s">
        <v>34</v>
      </c>
      <c r="P73" s="60" t="s">
        <v>30</v>
      </c>
      <c r="Q73" s="61"/>
      <c r="R73" s="62">
        <v>0</v>
      </c>
      <c r="S73" s="63">
        <v>0.16037608069164266</v>
      </c>
      <c r="T73" s="64">
        <v>6.6942843419788664E-2</v>
      </c>
      <c r="U73" s="65">
        <v>0.86875600384245932</v>
      </c>
      <c r="V73" s="66">
        <v>9.3659942363112387E-3</v>
      </c>
      <c r="W73" s="67">
        <v>0.25</v>
      </c>
      <c r="X73" s="157">
        <v>10.743867911111126</v>
      </c>
      <c r="Y73" s="157" t="s">
        <v>341</v>
      </c>
      <c r="Z73" s="158">
        <v>7.732478765333342</v>
      </c>
      <c r="AA73" s="159">
        <v>820</v>
      </c>
      <c r="AB73" s="1" t="s">
        <v>0</v>
      </c>
      <c r="AC73" s="22"/>
      <c r="AD73" s="21"/>
      <c r="AE73" s="21"/>
    </row>
    <row r="74" spans="1:31" ht="33" customHeight="1" x14ac:dyDescent="0.3">
      <c r="A74" s="22"/>
      <c r="B74" s="82"/>
      <c r="C74" s="53"/>
      <c r="D74" s="54"/>
      <c r="E74" s="55" t="s">
        <v>342</v>
      </c>
      <c r="F74" s="56" t="s">
        <v>53</v>
      </c>
      <c r="G74" s="56" t="s">
        <v>30</v>
      </c>
      <c r="H74" s="57" t="s">
        <v>343</v>
      </c>
      <c r="I74" s="68" t="s">
        <v>321</v>
      </c>
      <c r="J74" s="148" t="s">
        <v>344</v>
      </c>
      <c r="K74" s="59" t="s">
        <v>345</v>
      </c>
      <c r="L74" s="56">
        <v>0.5</v>
      </c>
      <c r="M74" s="60" t="s">
        <v>30</v>
      </c>
      <c r="N74" s="60" t="s">
        <v>318</v>
      </c>
      <c r="O74" s="60"/>
      <c r="P74" s="60" t="s">
        <v>30</v>
      </c>
      <c r="Q74" s="61"/>
      <c r="R74" s="62">
        <v>0.12556504269211452</v>
      </c>
      <c r="S74" s="63">
        <v>0.24412882973380212</v>
      </c>
      <c r="T74" s="64">
        <v>3.4153691612255149E-2</v>
      </c>
      <c r="U74" s="65">
        <v>0.80644148669010551</v>
      </c>
      <c r="V74" s="66">
        <v>8.0361627322953297E-3</v>
      </c>
      <c r="W74" s="67">
        <v>0.25</v>
      </c>
      <c r="X74" s="157">
        <v>12.50210093409784</v>
      </c>
      <c r="Y74" s="157" t="s">
        <v>346</v>
      </c>
      <c r="Z74" s="158">
        <v>3.4504411961605466</v>
      </c>
      <c r="AA74" s="159">
        <v>280</v>
      </c>
      <c r="AB74" s="1" t="s">
        <v>0</v>
      </c>
      <c r="AC74" s="22"/>
      <c r="AD74" s="21"/>
      <c r="AE74" s="21"/>
    </row>
    <row r="75" spans="1:31" ht="33" customHeight="1" x14ac:dyDescent="0.3">
      <c r="A75" s="22"/>
      <c r="B75" s="82"/>
      <c r="C75" s="53"/>
      <c r="D75" s="54"/>
      <c r="E75" s="55" t="s">
        <v>85</v>
      </c>
      <c r="F75" s="56" t="s">
        <v>53</v>
      </c>
      <c r="G75" s="56" t="s">
        <v>30</v>
      </c>
      <c r="H75" s="57" t="s">
        <v>172</v>
      </c>
      <c r="I75" s="68" t="s">
        <v>258</v>
      </c>
      <c r="J75" s="148" t="s">
        <v>173</v>
      </c>
      <c r="K75" s="59" t="s">
        <v>83</v>
      </c>
      <c r="L75" s="56">
        <v>0.5</v>
      </c>
      <c r="M75" s="60" t="s">
        <v>30</v>
      </c>
      <c r="N75" s="60" t="s">
        <v>318</v>
      </c>
      <c r="O75" s="60"/>
      <c r="P75" s="60" t="s">
        <v>30</v>
      </c>
      <c r="Q75" s="61"/>
      <c r="R75" s="62">
        <v>0.1365653806759986</v>
      </c>
      <c r="S75" s="63">
        <v>0.25249231819733692</v>
      </c>
      <c r="T75" s="64">
        <v>3.6189825879139631E-2</v>
      </c>
      <c r="U75" s="65">
        <v>0.80232161147149195</v>
      </c>
      <c r="V75" s="66">
        <v>9.9009900990098994E-3</v>
      </c>
      <c r="W75" s="67">
        <v>0.25</v>
      </c>
      <c r="X75" s="157">
        <v>10.727148546629925</v>
      </c>
      <c r="Y75" s="157" t="s">
        <v>41</v>
      </c>
      <c r="Z75" s="158">
        <v>5.7619900389336038</v>
      </c>
      <c r="AA75" s="159">
        <v>595</v>
      </c>
      <c r="AB75" s="1" t="s">
        <v>0</v>
      </c>
      <c r="AC75" s="22"/>
      <c r="AD75" s="21"/>
      <c r="AE75" s="21"/>
    </row>
    <row r="76" spans="1:31" ht="33" customHeight="1" x14ac:dyDescent="0.3">
      <c r="A76" s="22"/>
      <c r="B76" s="82"/>
      <c r="C76" s="53"/>
      <c r="D76" s="54"/>
      <c r="E76" s="55" t="s">
        <v>85</v>
      </c>
      <c r="F76" s="56" t="s">
        <v>53</v>
      </c>
      <c r="G76" s="56" t="s">
        <v>30</v>
      </c>
      <c r="H76" s="57" t="s">
        <v>347</v>
      </c>
      <c r="I76" s="68" t="s">
        <v>321</v>
      </c>
      <c r="J76" s="148" t="s">
        <v>348</v>
      </c>
      <c r="K76" s="59"/>
      <c r="L76" s="56">
        <v>0.5</v>
      </c>
      <c r="M76" s="60" t="s">
        <v>30</v>
      </c>
      <c r="N76" s="60" t="s">
        <v>168</v>
      </c>
      <c r="O76" s="60"/>
      <c r="P76" s="60" t="s">
        <v>30</v>
      </c>
      <c r="Q76" s="61"/>
      <c r="R76" s="62">
        <v>0.14357501794687724</v>
      </c>
      <c r="S76" s="63">
        <v>0.23466676238334527</v>
      </c>
      <c r="T76" s="64">
        <v>2.7997128499641062E-3</v>
      </c>
      <c r="U76" s="65">
        <v>0.78722182340272806</v>
      </c>
      <c r="V76" s="66">
        <v>2.871500358937545E-3</v>
      </c>
      <c r="W76" s="67">
        <v>0.25</v>
      </c>
      <c r="X76" s="157">
        <v>10.154403300791042</v>
      </c>
      <c r="Y76" s="157" t="s">
        <v>341</v>
      </c>
      <c r="Z76" s="158">
        <v>7.7888271661441211</v>
      </c>
      <c r="AA76" s="159">
        <v>875</v>
      </c>
      <c r="AB76" s="1" t="s">
        <v>0</v>
      </c>
      <c r="AC76" s="22"/>
      <c r="AD76" s="21"/>
      <c r="AE76" s="21"/>
    </row>
    <row r="77" spans="1:31" ht="33" customHeight="1" x14ac:dyDescent="0.3">
      <c r="A77" s="22"/>
      <c r="B77" s="82"/>
      <c r="C77" s="53"/>
      <c r="D77" s="54"/>
      <c r="E77" s="55" t="s">
        <v>85</v>
      </c>
      <c r="F77" s="56" t="s">
        <v>53</v>
      </c>
      <c r="G77" s="56" t="s">
        <v>30</v>
      </c>
      <c r="H77" s="57" t="s">
        <v>349</v>
      </c>
      <c r="I77" s="68" t="s">
        <v>321</v>
      </c>
      <c r="J77" s="148" t="s">
        <v>350</v>
      </c>
      <c r="K77" s="59"/>
      <c r="L77" s="56">
        <v>0.5</v>
      </c>
      <c r="M77" s="60" t="s">
        <v>30</v>
      </c>
      <c r="N77" s="60" t="s">
        <v>168</v>
      </c>
      <c r="O77" s="60"/>
      <c r="P77" s="60" t="s">
        <v>30</v>
      </c>
      <c r="Q77" s="61"/>
      <c r="R77" s="62">
        <v>0.23064687168610817</v>
      </c>
      <c r="S77" s="63">
        <v>0.31576712619300107</v>
      </c>
      <c r="T77" s="64">
        <v>3.6055143160127253E-3</v>
      </c>
      <c r="U77" s="65">
        <v>0.72963944856839869</v>
      </c>
      <c r="V77" s="66">
        <v>3.711558854718982E-3</v>
      </c>
      <c r="W77" s="67">
        <v>0.25</v>
      </c>
      <c r="X77" s="157">
        <v>10.438894555193361</v>
      </c>
      <c r="Y77" s="157" t="s">
        <v>327</v>
      </c>
      <c r="Z77" s="158">
        <v>8.634420661411319</v>
      </c>
      <c r="AA77" s="159">
        <v>940</v>
      </c>
      <c r="AB77" s="1" t="s">
        <v>0</v>
      </c>
      <c r="AC77" s="22"/>
      <c r="AD77" s="21"/>
      <c r="AE77" s="21"/>
    </row>
    <row r="78" spans="1:31" ht="33" customHeight="1" x14ac:dyDescent="0.3">
      <c r="A78" s="22"/>
      <c r="B78" s="82"/>
      <c r="C78" s="53"/>
      <c r="D78" s="54"/>
      <c r="E78" s="55" t="s">
        <v>225</v>
      </c>
      <c r="F78" s="56" t="s">
        <v>109</v>
      </c>
      <c r="G78" s="56" t="s">
        <v>56</v>
      </c>
      <c r="H78" s="57" t="s">
        <v>175</v>
      </c>
      <c r="I78" s="68" t="s">
        <v>293</v>
      </c>
      <c r="J78" s="148" t="s">
        <v>212</v>
      </c>
      <c r="K78" s="59" t="s">
        <v>176</v>
      </c>
      <c r="L78" s="56">
        <v>2</v>
      </c>
      <c r="M78" s="60" t="s">
        <v>30</v>
      </c>
      <c r="N78" s="60" t="s">
        <v>30</v>
      </c>
      <c r="O78" s="60"/>
      <c r="P78" s="60" t="s">
        <v>30</v>
      </c>
      <c r="Q78" s="61"/>
      <c r="R78" s="62">
        <v>0.27195250406971178</v>
      </c>
      <c r="S78" s="63">
        <v>0.32471512017619458</v>
      </c>
      <c r="T78" s="64">
        <v>3.5430431868237098E-3</v>
      </c>
      <c r="U78" s="65">
        <v>0.708608637364742</v>
      </c>
      <c r="V78" s="66">
        <v>1.9438858565546301E-2</v>
      </c>
      <c r="W78" s="67">
        <v>0.3</v>
      </c>
      <c r="X78" s="157">
        <v>19.764977499120931</v>
      </c>
      <c r="Y78" s="157" t="s">
        <v>35</v>
      </c>
      <c r="Z78" s="158">
        <v>6.1536485305167821</v>
      </c>
      <c r="AA78" s="159">
        <v>379</v>
      </c>
      <c r="AB78" s="1" t="s">
        <v>0</v>
      </c>
      <c r="AC78" s="22"/>
      <c r="AD78" s="21"/>
      <c r="AE78" s="21"/>
    </row>
    <row r="79" spans="1:31" ht="33" customHeight="1" x14ac:dyDescent="0.3">
      <c r="A79" s="22"/>
      <c r="B79" s="82"/>
      <c r="C79" s="53"/>
      <c r="D79" s="54"/>
      <c r="E79" s="55" t="s">
        <v>225</v>
      </c>
      <c r="F79" s="56" t="s">
        <v>108</v>
      </c>
      <c r="G79" s="56" t="s">
        <v>30</v>
      </c>
      <c r="H79" s="57" t="s">
        <v>177</v>
      </c>
      <c r="I79" s="68" t="s">
        <v>293</v>
      </c>
      <c r="J79" s="148" t="s">
        <v>178</v>
      </c>
      <c r="K79" s="59"/>
      <c r="L79" s="56">
        <v>0</v>
      </c>
      <c r="M79" s="60" t="s">
        <v>30</v>
      </c>
      <c r="N79" s="60" t="s">
        <v>93</v>
      </c>
      <c r="O79" s="60" t="s">
        <v>136</v>
      </c>
      <c r="P79" s="60" t="s">
        <v>179</v>
      </c>
      <c r="Q79" s="61"/>
      <c r="R79" s="62">
        <v>6.770990069214565E-2</v>
      </c>
      <c r="S79" s="63">
        <v>0.25798224495937411</v>
      </c>
      <c r="T79" s="64">
        <v>9.1445982545892271E-2</v>
      </c>
      <c r="U79" s="65">
        <v>0.76136021667168219</v>
      </c>
      <c r="V79" s="66">
        <v>1.8206439963888054E-2</v>
      </c>
      <c r="W79" s="67">
        <v>0.3</v>
      </c>
      <c r="X79" s="157">
        <v>17.359233007750227</v>
      </c>
      <c r="Y79" s="157" t="s">
        <v>35</v>
      </c>
      <c r="Z79" s="158">
        <v>5.1508606237933803</v>
      </c>
      <c r="AA79" s="159">
        <v>349</v>
      </c>
      <c r="AB79" s="1" t="s">
        <v>0</v>
      </c>
      <c r="AC79" s="22"/>
      <c r="AD79" s="21"/>
      <c r="AE79" s="21"/>
    </row>
    <row r="80" spans="1:31" ht="33" customHeight="1" x14ac:dyDescent="0.3">
      <c r="A80" s="22"/>
      <c r="B80" s="82"/>
      <c r="C80" s="53"/>
      <c r="D80" s="54"/>
      <c r="E80" s="55" t="s">
        <v>220</v>
      </c>
      <c r="F80" s="56" t="s">
        <v>47</v>
      </c>
      <c r="G80" s="56" t="s">
        <v>84</v>
      </c>
      <c r="H80" s="57" t="s">
        <v>294</v>
      </c>
      <c r="I80" s="68" t="s">
        <v>293</v>
      </c>
      <c r="J80" s="148" t="s">
        <v>295</v>
      </c>
      <c r="K80" s="59"/>
      <c r="L80" s="56">
        <v>1.1000000000000001</v>
      </c>
      <c r="M80" s="60" t="s">
        <v>30</v>
      </c>
      <c r="N80" s="60" t="s">
        <v>318</v>
      </c>
      <c r="O80" s="60"/>
      <c r="P80" s="60" t="s">
        <v>30</v>
      </c>
      <c r="Q80" s="61"/>
      <c r="R80" s="62">
        <v>0.23481133612835367</v>
      </c>
      <c r="S80" s="63">
        <v>0.2649877038858684</v>
      </c>
      <c r="T80" s="64">
        <v>2.5184812076858121E-2</v>
      </c>
      <c r="U80" s="65">
        <v>0.65754581413608693</v>
      </c>
      <c r="V80" s="66">
        <v>1.9273788536466128E-2</v>
      </c>
      <c r="W80" s="67">
        <v>0.3</v>
      </c>
      <c r="X80" s="157">
        <v>14.484918128922834</v>
      </c>
      <c r="Y80" s="157" t="s">
        <v>35</v>
      </c>
      <c r="Z80" s="158">
        <v>4.6311754673202756</v>
      </c>
      <c r="AA80" s="159">
        <v>367</v>
      </c>
      <c r="AB80" s="1" t="s">
        <v>0</v>
      </c>
      <c r="AC80" s="22"/>
      <c r="AD80" s="21"/>
      <c r="AE80" s="21"/>
    </row>
    <row r="81" spans="1:31" ht="33" customHeight="1" x14ac:dyDescent="0.3">
      <c r="A81" s="22"/>
      <c r="B81" s="82"/>
      <c r="C81" s="53"/>
      <c r="D81" s="54"/>
      <c r="E81" s="55" t="s">
        <v>28</v>
      </c>
      <c r="F81" s="56" t="s">
        <v>109</v>
      </c>
      <c r="G81" s="56" t="s">
        <v>47</v>
      </c>
      <c r="H81" s="57" t="s">
        <v>180</v>
      </c>
      <c r="I81" s="68" t="s">
        <v>265</v>
      </c>
      <c r="J81" s="148" t="s">
        <v>226</v>
      </c>
      <c r="K81" s="59" t="s">
        <v>33</v>
      </c>
      <c r="L81" s="56">
        <v>1.4</v>
      </c>
      <c r="M81" s="60" t="s">
        <v>181</v>
      </c>
      <c r="N81" s="60" t="s">
        <v>331</v>
      </c>
      <c r="O81" s="60"/>
      <c r="P81" s="60" t="s">
        <v>182</v>
      </c>
      <c r="Q81" s="61"/>
      <c r="R81" s="62">
        <v>0.17536945812807886</v>
      </c>
      <c r="S81" s="63">
        <v>0.23950896551724143</v>
      </c>
      <c r="T81" s="64">
        <v>1.8719211822660103E-2</v>
      </c>
      <c r="U81" s="65">
        <v>0.75807881773399033</v>
      </c>
      <c r="V81" s="66">
        <v>3.3497536945812811E-2</v>
      </c>
      <c r="W81" s="67">
        <v>0.3</v>
      </c>
      <c r="X81" s="157">
        <v>20.358817260640048</v>
      </c>
      <c r="Y81" s="157" t="s">
        <v>35</v>
      </c>
      <c r="Z81" s="158">
        <v>6.1116778100935312</v>
      </c>
      <c r="AA81" s="159">
        <v>365</v>
      </c>
      <c r="AB81" s="1" t="s">
        <v>0</v>
      </c>
      <c r="AC81" s="22"/>
      <c r="AD81" s="21"/>
      <c r="AE81" s="21"/>
    </row>
    <row r="82" spans="1:31" ht="33" customHeight="1" x14ac:dyDescent="0.3">
      <c r="A82" s="22"/>
      <c r="B82" s="82"/>
      <c r="C82" s="53"/>
      <c r="D82" s="54"/>
      <c r="E82" s="55" t="s">
        <v>225</v>
      </c>
      <c r="F82" s="56" t="s">
        <v>29</v>
      </c>
      <c r="G82" s="56" t="s">
        <v>109</v>
      </c>
      <c r="H82" s="57" t="s">
        <v>183</v>
      </c>
      <c r="I82" s="68" t="s">
        <v>272</v>
      </c>
      <c r="J82" s="148" t="s">
        <v>184</v>
      </c>
      <c r="K82" s="59" t="s">
        <v>33</v>
      </c>
      <c r="L82" s="56">
        <v>1</v>
      </c>
      <c r="M82" s="60" t="s">
        <v>108</v>
      </c>
      <c r="N82" s="60" t="s">
        <v>29</v>
      </c>
      <c r="O82" s="60" t="s">
        <v>34</v>
      </c>
      <c r="P82" s="60" t="s">
        <v>30</v>
      </c>
      <c r="Q82" s="61"/>
      <c r="R82" s="62">
        <v>0.15089328826653794</v>
      </c>
      <c r="S82" s="63">
        <v>0.24703162723322072</v>
      </c>
      <c r="T82" s="64">
        <v>3.2321342346692428E-2</v>
      </c>
      <c r="U82" s="65">
        <v>0.78826653790439416</v>
      </c>
      <c r="V82" s="66">
        <v>1.9193626267503625E-2</v>
      </c>
      <c r="W82" s="67">
        <v>0.5</v>
      </c>
      <c r="X82" s="157">
        <v>17.92948090896823</v>
      </c>
      <c r="Y82" s="157" t="s">
        <v>35</v>
      </c>
      <c r="Z82" s="158">
        <v>3.8414476017963453</v>
      </c>
      <c r="AA82" s="159">
        <v>356</v>
      </c>
      <c r="AB82" s="1" t="s">
        <v>0</v>
      </c>
      <c r="AC82" s="22"/>
      <c r="AD82" s="21"/>
      <c r="AE82" s="21"/>
    </row>
    <row r="83" spans="1:31" ht="33" customHeight="1" x14ac:dyDescent="0.3">
      <c r="A83" s="22"/>
      <c r="B83" s="82"/>
      <c r="C83" s="53"/>
      <c r="D83" s="54"/>
      <c r="E83" s="55" t="s">
        <v>225</v>
      </c>
      <c r="F83" s="56" t="s">
        <v>29</v>
      </c>
      <c r="G83" s="56" t="s">
        <v>53</v>
      </c>
      <c r="H83" s="57" t="s">
        <v>185</v>
      </c>
      <c r="I83" s="68" t="s">
        <v>293</v>
      </c>
      <c r="J83" s="148" t="s">
        <v>186</v>
      </c>
      <c r="K83" s="57" t="s">
        <v>33</v>
      </c>
      <c r="L83" s="70">
        <v>1</v>
      </c>
      <c r="M83" s="60" t="s">
        <v>29</v>
      </c>
      <c r="N83" s="60" t="s">
        <v>93</v>
      </c>
      <c r="O83" s="60" t="s">
        <v>34</v>
      </c>
      <c r="P83" s="60" t="s">
        <v>30</v>
      </c>
      <c r="Q83" s="61"/>
      <c r="R83" s="62">
        <v>0.12028105275693703</v>
      </c>
      <c r="S83" s="63">
        <v>0.19678813862093608</v>
      </c>
      <c r="T83" s="64">
        <v>2.5931880433488156E-2</v>
      </c>
      <c r="U83" s="65">
        <v>0.80862212695010138</v>
      </c>
      <c r="V83" s="66">
        <v>1.691080147671788E-2</v>
      </c>
      <c r="W83" s="67">
        <v>0.5</v>
      </c>
      <c r="X83" s="157">
        <v>15.833923952109343</v>
      </c>
      <c r="Y83" s="157" t="s">
        <v>35</v>
      </c>
      <c r="Z83" s="158">
        <v>3.476355425451517</v>
      </c>
      <c r="AA83" s="159">
        <v>357</v>
      </c>
      <c r="AB83" s="1" t="s">
        <v>0</v>
      </c>
      <c r="AC83" s="22"/>
      <c r="AD83" s="21"/>
      <c r="AE83" s="21"/>
    </row>
    <row r="84" spans="1:31" ht="33" customHeight="1" x14ac:dyDescent="0.3">
      <c r="A84" s="22"/>
      <c r="B84" s="82"/>
      <c r="C84" s="53"/>
      <c r="D84" s="54"/>
      <c r="E84" s="55" t="s">
        <v>225</v>
      </c>
      <c r="F84" s="56" t="s">
        <v>109</v>
      </c>
      <c r="G84" s="56" t="s">
        <v>79</v>
      </c>
      <c r="H84" s="57" t="s">
        <v>187</v>
      </c>
      <c r="I84" s="68" t="s">
        <v>293</v>
      </c>
      <c r="J84" s="148" t="s">
        <v>188</v>
      </c>
      <c r="K84" s="59" t="s">
        <v>189</v>
      </c>
      <c r="L84" s="56">
        <v>1.9</v>
      </c>
      <c r="M84" s="60" t="s">
        <v>30</v>
      </c>
      <c r="N84" s="60" t="s">
        <v>168</v>
      </c>
      <c r="O84" s="60" t="s">
        <v>136</v>
      </c>
      <c r="P84" s="60" t="s">
        <v>182</v>
      </c>
      <c r="Q84" s="61"/>
      <c r="R84" s="62">
        <v>0.18376068376068377</v>
      </c>
      <c r="S84" s="63">
        <v>0.28308034188034192</v>
      </c>
      <c r="T84" s="64">
        <v>4.3418803418803421E-2</v>
      </c>
      <c r="U84" s="65">
        <v>0.71410256410256401</v>
      </c>
      <c r="V84" s="66">
        <v>1.9658119658119658E-2</v>
      </c>
      <c r="W84" s="67">
        <v>0.6</v>
      </c>
      <c r="X84" s="157">
        <v>17.967618008862654</v>
      </c>
      <c r="Y84" s="157" t="s">
        <v>35</v>
      </c>
      <c r="Z84" s="158">
        <v>3.1073369932762223</v>
      </c>
      <c r="AA84" s="159">
        <v>360</v>
      </c>
      <c r="AB84" s="1" t="s">
        <v>0</v>
      </c>
      <c r="AC84" s="22"/>
      <c r="AD84" s="21"/>
      <c r="AE84" s="21"/>
    </row>
    <row r="85" spans="1:31" ht="33" customHeight="1" x14ac:dyDescent="0.3">
      <c r="A85" s="22"/>
      <c r="B85" s="82"/>
      <c r="C85" s="53"/>
      <c r="D85" s="54"/>
      <c r="E85" s="55" t="s">
        <v>225</v>
      </c>
      <c r="F85" s="56" t="s">
        <v>109</v>
      </c>
      <c r="G85" s="56" t="s">
        <v>79</v>
      </c>
      <c r="H85" s="57" t="s">
        <v>190</v>
      </c>
      <c r="I85" s="68" t="s">
        <v>282</v>
      </c>
      <c r="J85" s="148" t="s">
        <v>188</v>
      </c>
      <c r="K85" s="59" t="s">
        <v>33</v>
      </c>
      <c r="L85" s="56">
        <v>1.9</v>
      </c>
      <c r="M85" s="60" t="s">
        <v>30</v>
      </c>
      <c r="N85" s="60" t="s">
        <v>168</v>
      </c>
      <c r="O85" s="60" t="s">
        <v>136</v>
      </c>
      <c r="P85" s="60" t="s">
        <v>182</v>
      </c>
      <c r="Q85" s="61"/>
      <c r="R85" s="62">
        <v>0.19495696244947536</v>
      </c>
      <c r="S85" s="63">
        <v>0.27577289576745057</v>
      </c>
      <c r="T85" s="64">
        <v>2.3770131311650504E-2</v>
      </c>
      <c r="U85" s="65">
        <v>0.73059121656998038</v>
      </c>
      <c r="V85" s="66">
        <v>2.1780560849441872E-2</v>
      </c>
      <c r="W85" s="67">
        <v>0.6</v>
      </c>
      <c r="X85" s="157">
        <v>18.48503619276212</v>
      </c>
      <c r="Y85" s="157" t="s">
        <v>35</v>
      </c>
      <c r="Z85" s="158">
        <v>3.1892392262348506</v>
      </c>
      <c r="AA85" s="159">
        <v>361</v>
      </c>
      <c r="AB85" s="1" t="s">
        <v>0</v>
      </c>
      <c r="AC85" s="22"/>
      <c r="AD85" s="21"/>
      <c r="AE85" s="21"/>
    </row>
    <row r="86" spans="1:31" ht="33" customHeight="1" x14ac:dyDescent="0.3">
      <c r="A86" s="22"/>
      <c r="B86" s="82"/>
      <c r="C86" s="53"/>
      <c r="D86" s="54"/>
      <c r="E86" s="55" t="s">
        <v>85</v>
      </c>
      <c r="F86" s="56" t="s">
        <v>53</v>
      </c>
      <c r="G86" s="56" t="s">
        <v>47</v>
      </c>
      <c r="H86" s="57" t="s">
        <v>351</v>
      </c>
      <c r="I86" s="68" t="s">
        <v>321</v>
      </c>
      <c r="J86" s="148" t="s">
        <v>352</v>
      </c>
      <c r="K86" s="59" t="s">
        <v>353</v>
      </c>
      <c r="L86" s="56">
        <v>1.5</v>
      </c>
      <c r="M86" s="60" t="s">
        <v>354</v>
      </c>
      <c r="N86" s="60" t="s">
        <v>331</v>
      </c>
      <c r="O86" s="60"/>
      <c r="P86" s="60" t="s">
        <v>179</v>
      </c>
      <c r="Q86" s="61" t="s">
        <v>355</v>
      </c>
      <c r="R86" s="62">
        <v>0</v>
      </c>
      <c r="S86" s="63">
        <v>0.11343338866078449</v>
      </c>
      <c r="T86" s="64">
        <v>4.5077312833056694E-2</v>
      </c>
      <c r="U86" s="65">
        <v>0.90145889752773667</v>
      </c>
      <c r="V86" s="66">
        <v>9.347427273521447E-3</v>
      </c>
      <c r="W86" s="67">
        <v>0.6</v>
      </c>
      <c r="X86" s="157">
        <v>10.770808119054047</v>
      </c>
      <c r="Y86" s="157" t="s">
        <v>327</v>
      </c>
      <c r="Z86" s="158">
        <v>4.3420747604783756</v>
      </c>
      <c r="AA86" s="159">
        <v>850</v>
      </c>
      <c r="AB86" s="1" t="s">
        <v>0</v>
      </c>
      <c r="AC86" s="22"/>
      <c r="AD86" s="21"/>
      <c r="AE86" s="21"/>
    </row>
    <row r="87" spans="1:31" ht="33" customHeight="1" x14ac:dyDescent="0.3">
      <c r="A87" s="22"/>
      <c r="B87" s="82"/>
      <c r="C87" s="53"/>
      <c r="D87" s="54"/>
      <c r="E87" s="55" t="s">
        <v>85</v>
      </c>
      <c r="F87" s="56" t="s">
        <v>53</v>
      </c>
      <c r="G87" s="56" t="s">
        <v>79</v>
      </c>
      <c r="H87" s="57" t="s">
        <v>191</v>
      </c>
      <c r="I87" s="68" t="s">
        <v>258</v>
      </c>
      <c r="J87" s="148" t="s">
        <v>192</v>
      </c>
      <c r="K87" s="59" t="s">
        <v>193</v>
      </c>
      <c r="L87" s="56">
        <v>1.5</v>
      </c>
      <c r="M87" s="60" t="s">
        <v>194</v>
      </c>
      <c r="N87" s="60" t="s">
        <v>195</v>
      </c>
      <c r="O87" s="60"/>
      <c r="P87" s="60" t="s">
        <v>30</v>
      </c>
      <c r="Q87" s="61"/>
      <c r="R87" s="62">
        <v>0.12820512820512819</v>
      </c>
      <c r="S87" s="63">
        <v>0.21358306623931622</v>
      </c>
      <c r="T87" s="64">
        <v>2.6709401709401706E-3</v>
      </c>
      <c r="U87" s="65">
        <v>0.81864316239316237</v>
      </c>
      <c r="V87" s="66">
        <v>6.4102564102564092E-3</v>
      </c>
      <c r="W87" s="67">
        <v>0.6</v>
      </c>
      <c r="X87" s="157">
        <v>10.664958940430598</v>
      </c>
      <c r="Y87" s="160" t="s">
        <v>95</v>
      </c>
      <c r="Z87" s="158">
        <v>3.7621475178909018</v>
      </c>
      <c r="AA87" s="159">
        <v>760</v>
      </c>
      <c r="AB87" s="1" t="s">
        <v>0</v>
      </c>
      <c r="AC87" s="22"/>
      <c r="AD87" s="21"/>
      <c r="AE87" s="21"/>
    </row>
    <row r="88" spans="1:31" ht="33" hidden="1" customHeight="1" x14ac:dyDescent="0.3">
      <c r="A88" s="22"/>
      <c r="B88" s="82"/>
      <c r="C88" s="53"/>
      <c r="D88" s="54"/>
      <c r="E88" s="55"/>
      <c r="F88" s="56"/>
      <c r="G88" s="56"/>
      <c r="H88" s="57"/>
      <c r="I88" s="68"/>
      <c r="J88" s="148"/>
      <c r="K88" s="69"/>
      <c r="L88" s="56"/>
      <c r="M88" s="60"/>
      <c r="N88" s="60"/>
      <c r="O88" s="60"/>
      <c r="P88" s="60"/>
      <c r="Q88" s="61"/>
      <c r="R88" s="62"/>
      <c r="S88" s="63"/>
      <c r="T88" s="64"/>
      <c r="U88" s="65"/>
      <c r="V88" s="66"/>
      <c r="W88" s="67"/>
      <c r="X88" s="157"/>
      <c r="Y88" s="160"/>
      <c r="Z88" s="158"/>
      <c r="AA88" s="159"/>
      <c r="AB88" s="1" t="s">
        <v>0</v>
      </c>
      <c r="AC88" s="22"/>
      <c r="AD88" s="21"/>
      <c r="AE88" s="21"/>
    </row>
    <row r="89" spans="1:31" ht="33" hidden="1" customHeight="1" x14ac:dyDescent="0.3">
      <c r="A89" s="22"/>
      <c r="B89" s="82"/>
      <c r="C89" s="53"/>
      <c r="D89" s="54"/>
      <c r="E89" s="55"/>
      <c r="F89" s="56"/>
      <c r="G89" s="56"/>
      <c r="H89" s="57"/>
      <c r="I89" s="68"/>
      <c r="J89" s="148"/>
      <c r="K89" s="57"/>
      <c r="L89" s="56"/>
      <c r="M89" s="60"/>
      <c r="N89" s="60"/>
      <c r="O89" s="60"/>
      <c r="P89" s="60"/>
      <c r="Q89" s="61"/>
      <c r="R89" s="62"/>
      <c r="S89" s="63"/>
      <c r="T89" s="64"/>
      <c r="U89" s="65"/>
      <c r="V89" s="66"/>
      <c r="W89" s="67"/>
      <c r="X89" s="157"/>
      <c r="Y89" s="160"/>
      <c r="Z89" s="158"/>
      <c r="AA89" s="159"/>
      <c r="AB89" s="1" t="s">
        <v>0</v>
      </c>
      <c r="AC89" s="22"/>
      <c r="AD89" s="21"/>
      <c r="AE89" s="21"/>
    </row>
    <row r="90" spans="1:31" ht="33" hidden="1" customHeight="1" x14ac:dyDescent="0.3">
      <c r="A90" s="22"/>
      <c r="B90" s="82"/>
      <c r="C90" s="53"/>
      <c r="D90" s="54"/>
      <c r="E90" s="55"/>
      <c r="F90" s="56"/>
      <c r="G90" s="56"/>
      <c r="H90" s="57"/>
      <c r="I90" s="68"/>
      <c r="J90" s="148"/>
      <c r="K90" s="59"/>
      <c r="L90" s="56"/>
      <c r="M90" s="60"/>
      <c r="N90" s="60"/>
      <c r="O90" s="60"/>
      <c r="P90" s="60"/>
      <c r="Q90" s="61"/>
      <c r="R90" s="62"/>
      <c r="S90" s="63"/>
      <c r="T90" s="64"/>
      <c r="U90" s="65"/>
      <c r="V90" s="66"/>
      <c r="W90" s="67"/>
      <c r="X90" s="157"/>
      <c r="Y90" s="157"/>
      <c r="Z90" s="158"/>
      <c r="AA90" s="159"/>
      <c r="AB90" s="1" t="s">
        <v>0</v>
      </c>
      <c r="AC90" s="22"/>
      <c r="AD90" s="21"/>
      <c r="AE90" s="21"/>
    </row>
    <row r="91" spans="1:31" ht="33" hidden="1" customHeight="1" x14ac:dyDescent="0.3">
      <c r="A91" s="22"/>
      <c r="B91" s="82"/>
      <c r="C91" s="53"/>
      <c r="D91" s="54"/>
      <c r="E91" s="55"/>
      <c r="F91" s="56"/>
      <c r="G91" s="56"/>
      <c r="H91" s="57"/>
      <c r="I91" s="68"/>
      <c r="J91" s="148"/>
      <c r="K91" s="59"/>
      <c r="L91" s="56"/>
      <c r="M91" s="60"/>
      <c r="N91" s="60"/>
      <c r="O91" s="60"/>
      <c r="P91" s="60"/>
      <c r="Q91" s="61"/>
      <c r="R91" s="62"/>
      <c r="S91" s="63"/>
      <c r="T91" s="64"/>
      <c r="U91" s="65"/>
      <c r="V91" s="66"/>
      <c r="W91" s="67"/>
      <c r="X91" s="157"/>
      <c r="Y91" s="157"/>
      <c r="Z91" s="158"/>
      <c r="AA91" s="159"/>
      <c r="AB91" s="1" t="s">
        <v>0</v>
      </c>
      <c r="AC91" s="22"/>
      <c r="AD91" s="21"/>
      <c r="AE91" s="21"/>
    </row>
    <row r="92" spans="1:31" ht="33" hidden="1" customHeight="1" x14ac:dyDescent="0.3">
      <c r="A92" s="22"/>
      <c r="B92" s="82"/>
      <c r="C92" s="53"/>
      <c r="D92" s="54"/>
      <c r="E92" s="55"/>
      <c r="F92" s="56"/>
      <c r="G92" s="56"/>
      <c r="H92" s="57"/>
      <c r="I92" s="68"/>
      <c r="J92" s="148"/>
      <c r="K92" s="59"/>
      <c r="L92" s="56"/>
      <c r="M92" s="60"/>
      <c r="N92" s="60"/>
      <c r="O92" s="60"/>
      <c r="P92" s="60"/>
      <c r="Q92" s="61"/>
      <c r="R92" s="62"/>
      <c r="S92" s="63"/>
      <c r="T92" s="64"/>
      <c r="U92" s="65"/>
      <c r="V92" s="66"/>
      <c r="W92" s="67"/>
      <c r="X92" s="157"/>
      <c r="Y92" s="157"/>
      <c r="Z92" s="158"/>
      <c r="AA92" s="159"/>
      <c r="AB92" s="1" t="s">
        <v>0</v>
      </c>
      <c r="AC92" s="22"/>
      <c r="AD92" s="21"/>
      <c r="AE92" s="21"/>
    </row>
    <row r="93" spans="1:31" ht="33" hidden="1" customHeight="1" x14ac:dyDescent="0.3">
      <c r="A93" s="22"/>
      <c r="B93" s="82"/>
      <c r="C93" s="53"/>
      <c r="D93" s="54"/>
      <c r="E93" s="55"/>
      <c r="F93" s="56"/>
      <c r="G93" s="56"/>
      <c r="H93" s="57"/>
      <c r="I93" s="68"/>
      <c r="J93" s="148"/>
      <c r="K93" s="59"/>
      <c r="L93" s="56"/>
      <c r="M93" s="60"/>
      <c r="N93" s="60"/>
      <c r="O93" s="60"/>
      <c r="P93" s="60"/>
      <c r="Q93" s="61"/>
      <c r="R93" s="62"/>
      <c r="S93" s="63"/>
      <c r="T93" s="64"/>
      <c r="U93" s="65"/>
      <c r="V93" s="66"/>
      <c r="W93" s="67"/>
      <c r="X93" s="157"/>
      <c r="Y93" s="157"/>
      <c r="Z93" s="158"/>
      <c r="AA93" s="159"/>
      <c r="AB93" s="1" t="s">
        <v>0</v>
      </c>
      <c r="AC93" s="22"/>
      <c r="AD93" s="21"/>
      <c r="AE93" s="21"/>
    </row>
    <row r="94" spans="1:31" ht="33" hidden="1" customHeight="1" x14ac:dyDescent="0.3">
      <c r="A94" s="22"/>
      <c r="B94" s="82"/>
      <c r="C94" s="71"/>
      <c r="D94" s="54"/>
      <c r="E94" s="55"/>
      <c r="F94" s="56"/>
      <c r="G94" s="56"/>
      <c r="H94" s="57"/>
      <c r="I94" s="68"/>
      <c r="J94" s="148"/>
      <c r="K94" s="59"/>
      <c r="L94" s="56"/>
      <c r="M94" s="60"/>
      <c r="N94" s="60"/>
      <c r="O94" s="60"/>
      <c r="P94" s="60"/>
      <c r="Q94" s="61"/>
      <c r="R94" s="62"/>
      <c r="S94" s="63"/>
      <c r="T94" s="64"/>
      <c r="U94" s="65"/>
      <c r="V94" s="66"/>
      <c r="W94" s="67"/>
      <c r="X94" s="157"/>
      <c r="Y94" s="157"/>
      <c r="Z94" s="158"/>
      <c r="AA94" s="159"/>
      <c r="AB94" s="1" t="s">
        <v>0</v>
      </c>
      <c r="AC94" s="22"/>
      <c r="AD94" s="21"/>
      <c r="AE94" s="21"/>
    </row>
    <row r="95" spans="1:31" ht="33" hidden="1" customHeight="1" x14ac:dyDescent="0.3">
      <c r="A95" s="22"/>
      <c r="B95" s="82"/>
      <c r="C95" s="53"/>
      <c r="D95" s="54"/>
      <c r="E95" s="55"/>
      <c r="F95" s="56"/>
      <c r="G95" s="56"/>
      <c r="H95" s="57"/>
      <c r="I95" s="68"/>
      <c r="J95" s="148"/>
      <c r="K95" s="59"/>
      <c r="L95" s="56"/>
      <c r="M95" s="60"/>
      <c r="N95" s="60"/>
      <c r="O95" s="60"/>
      <c r="P95" s="60"/>
      <c r="Q95" s="61"/>
      <c r="R95" s="62"/>
      <c r="S95" s="63"/>
      <c r="T95" s="64"/>
      <c r="U95" s="65"/>
      <c r="V95" s="66"/>
      <c r="W95" s="67"/>
      <c r="X95" s="157"/>
      <c r="Y95" s="157"/>
      <c r="Z95" s="158"/>
      <c r="AA95" s="159"/>
      <c r="AB95" s="1" t="s">
        <v>0</v>
      </c>
      <c r="AC95" s="22"/>
      <c r="AD95" s="21"/>
      <c r="AE95" s="21"/>
    </row>
    <row r="96" spans="1:31" ht="33" hidden="1" customHeight="1" x14ac:dyDescent="0.3">
      <c r="A96" s="22"/>
      <c r="B96" s="82"/>
      <c r="C96" s="53"/>
      <c r="D96" s="54"/>
      <c r="E96" s="55"/>
      <c r="F96" s="56"/>
      <c r="G96" s="56"/>
      <c r="H96" s="57"/>
      <c r="I96" s="68"/>
      <c r="J96" s="148"/>
      <c r="K96" s="59"/>
      <c r="L96" s="56"/>
      <c r="M96" s="60"/>
      <c r="N96" s="60"/>
      <c r="O96" s="60"/>
      <c r="P96" s="60"/>
      <c r="Q96" s="61"/>
      <c r="R96" s="62"/>
      <c r="S96" s="63"/>
      <c r="T96" s="64"/>
      <c r="U96" s="65"/>
      <c r="V96" s="66"/>
      <c r="W96" s="67"/>
      <c r="X96" s="157"/>
      <c r="Y96" s="157"/>
      <c r="Z96" s="158"/>
      <c r="AA96" s="159"/>
      <c r="AB96" s="1" t="s">
        <v>0</v>
      </c>
      <c r="AC96" s="22"/>
      <c r="AD96" s="21"/>
      <c r="AE96" s="21"/>
    </row>
    <row r="97" spans="1:31" ht="33" hidden="1" customHeight="1" x14ac:dyDescent="0.3">
      <c r="A97" s="22"/>
      <c r="B97" s="82"/>
      <c r="C97" s="53"/>
      <c r="D97" s="54"/>
      <c r="E97" s="55"/>
      <c r="F97" s="56"/>
      <c r="G97" s="56"/>
      <c r="H97" s="57"/>
      <c r="I97" s="68"/>
      <c r="J97" s="148"/>
      <c r="K97" s="59"/>
      <c r="L97" s="56"/>
      <c r="M97" s="60"/>
      <c r="N97" s="60"/>
      <c r="O97" s="60"/>
      <c r="P97" s="60"/>
      <c r="Q97" s="61"/>
      <c r="R97" s="62"/>
      <c r="S97" s="63"/>
      <c r="T97" s="64"/>
      <c r="U97" s="65"/>
      <c r="V97" s="66"/>
      <c r="W97" s="67"/>
      <c r="X97" s="157"/>
      <c r="Y97" s="157"/>
      <c r="Z97" s="158"/>
      <c r="AA97" s="159"/>
      <c r="AB97" s="1" t="s">
        <v>0</v>
      </c>
      <c r="AC97" s="22"/>
      <c r="AD97" s="21"/>
      <c r="AE97" s="21"/>
    </row>
    <row r="98" spans="1:31" ht="33" hidden="1" customHeight="1" x14ac:dyDescent="0.3">
      <c r="A98" s="22"/>
      <c r="B98" s="82"/>
      <c r="C98" s="53"/>
      <c r="D98" s="54"/>
      <c r="E98" s="55"/>
      <c r="F98" s="56"/>
      <c r="G98" s="56"/>
      <c r="H98" s="57"/>
      <c r="I98" s="68"/>
      <c r="J98" s="148"/>
      <c r="K98" s="59"/>
      <c r="L98" s="56"/>
      <c r="M98" s="60"/>
      <c r="N98" s="60"/>
      <c r="O98" s="60"/>
      <c r="P98" s="60"/>
      <c r="Q98" s="61"/>
      <c r="R98" s="62"/>
      <c r="S98" s="63"/>
      <c r="T98" s="64"/>
      <c r="U98" s="65"/>
      <c r="V98" s="66"/>
      <c r="W98" s="67"/>
      <c r="X98" s="157"/>
      <c r="Y98" s="157"/>
      <c r="Z98" s="158"/>
      <c r="AA98" s="159"/>
      <c r="AB98" s="1" t="s">
        <v>0</v>
      </c>
      <c r="AC98" s="22"/>
      <c r="AD98" s="21"/>
      <c r="AE98" s="21"/>
    </row>
    <row r="99" spans="1:31" ht="33" hidden="1" customHeight="1" x14ac:dyDescent="0.3">
      <c r="A99" s="22"/>
      <c r="B99" s="82"/>
      <c r="C99" s="53"/>
      <c r="D99" s="54"/>
      <c r="E99" s="55"/>
      <c r="F99" s="56"/>
      <c r="G99" s="56"/>
      <c r="H99" s="57"/>
      <c r="I99" s="68"/>
      <c r="J99" s="148"/>
      <c r="K99" s="59"/>
      <c r="L99" s="56"/>
      <c r="M99" s="60"/>
      <c r="N99" s="60"/>
      <c r="O99" s="60"/>
      <c r="P99" s="60"/>
      <c r="Q99" s="61"/>
      <c r="R99" s="62"/>
      <c r="S99" s="63"/>
      <c r="T99" s="64"/>
      <c r="U99" s="65"/>
      <c r="V99" s="66"/>
      <c r="W99" s="67"/>
      <c r="X99" s="157"/>
      <c r="Y99" s="157"/>
      <c r="Z99" s="158"/>
      <c r="AA99" s="159"/>
      <c r="AB99" s="1" t="s">
        <v>0</v>
      </c>
      <c r="AC99" s="22"/>
      <c r="AD99" s="21"/>
      <c r="AE99" s="21"/>
    </row>
    <row r="100" spans="1:31" ht="33" hidden="1" customHeight="1" x14ac:dyDescent="0.3">
      <c r="A100" s="22"/>
      <c r="B100" s="82"/>
      <c r="C100" s="53"/>
      <c r="D100" s="54"/>
      <c r="E100" s="55"/>
      <c r="F100" s="56"/>
      <c r="G100" s="56"/>
      <c r="H100" s="57"/>
      <c r="I100" s="68"/>
      <c r="J100" s="148"/>
      <c r="K100" s="59"/>
      <c r="L100" s="56"/>
      <c r="M100" s="60"/>
      <c r="N100" s="60"/>
      <c r="O100" s="60"/>
      <c r="P100" s="60"/>
      <c r="Q100" s="61"/>
      <c r="R100" s="62"/>
      <c r="S100" s="63"/>
      <c r="T100" s="64"/>
      <c r="U100" s="65"/>
      <c r="V100" s="66"/>
      <c r="W100" s="67"/>
      <c r="X100" s="157"/>
      <c r="Y100" s="157"/>
      <c r="Z100" s="158"/>
      <c r="AA100" s="159"/>
      <c r="AB100" s="1" t="s">
        <v>0</v>
      </c>
      <c r="AC100" s="22"/>
      <c r="AD100" s="21"/>
      <c r="AE100" s="21"/>
    </row>
    <row r="101" spans="1:31" ht="33" hidden="1" customHeight="1" x14ac:dyDescent="0.3">
      <c r="A101" s="22"/>
      <c r="B101" s="82"/>
      <c r="C101" s="53"/>
      <c r="D101" s="54"/>
      <c r="E101" s="55"/>
      <c r="F101" s="56"/>
      <c r="G101" s="56"/>
      <c r="H101" s="57"/>
      <c r="I101" s="68"/>
      <c r="J101" s="148"/>
      <c r="K101" s="59"/>
      <c r="L101" s="56"/>
      <c r="M101" s="60"/>
      <c r="N101" s="60"/>
      <c r="O101" s="60"/>
      <c r="P101" s="60"/>
      <c r="Q101" s="61"/>
      <c r="R101" s="62"/>
      <c r="S101" s="63"/>
      <c r="T101" s="64"/>
      <c r="U101" s="65"/>
      <c r="V101" s="66"/>
      <c r="W101" s="67"/>
      <c r="X101" s="157"/>
      <c r="Y101" s="157"/>
      <c r="Z101" s="158"/>
      <c r="AA101" s="159"/>
      <c r="AB101" s="1" t="s">
        <v>0</v>
      </c>
      <c r="AC101" s="22"/>
      <c r="AD101" s="21"/>
      <c r="AE101" s="21"/>
    </row>
    <row r="102" spans="1:31" ht="33" hidden="1" customHeight="1" x14ac:dyDescent="0.3">
      <c r="A102" s="22"/>
      <c r="B102" s="82"/>
      <c r="C102" s="53"/>
      <c r="D102" s="54"/>
      <c r="E102" s="55"/>
      <c r="F102" s="56"/>
      <c r="G102" s="56"/>
      <c r="H102" s="57"/>
      <c r="I102" s="68"/>
      <c r="J102" s="148"/>
      <c r="K102" s="59"/>
      <c r="L102" s="56"/>
      <c r="M102" s="60"/>
      <c r="N102" s="60"/>
      <c r="O102" s="60"/>
      <c r="P102" s="60"/>
      <c r="Q102" s="61"/>
      <c r="R102" s="62"/>
      <c r="S102" s="63"/>
      <c r="T102" s="64"/>
      <c r="U102" s="65"/>
      <c r="V102" s="66"/>
      <c r="W102" s="67"/>
      <c r="X102" s="157"/>
      <c r="Y102" s="157"/>
      <c r="Z102" s="158"/>
      <c r="AA102" s="159"/>
      <c r="AB102" s="1" t="s">
        <v>0</v>
      </c>
      <c r="AC102" s="22"/>
      <c r="AD102" s="21"/>
      <c r="AE102" s="21"/>
    </row>
    <row r="103" spans="1:31" ht="33" hidden="1" customHeight="1" x14ac:dyDescent="0.3">
      <c r="A103" s="22"/>
      <c r="B103" s="82"/>
      <c r="C103" s="53"/>
      <c r="D103" s="54"/>
      <c r="E103" s="55"/>
      <c r="F103" s="56"/>
      <c r="G103" s="56"/>
      <c r="H103" s="57"/>
      <c r="I103" s="68"/>
      <c r="J103" s="148"/>
      <c r="K103" s="59"/>
      <c r="L103" s="56"/>
      <c r="M103" s="60"/>
      <c r="N103" s="60"/>
      <c r="O103" s="60"/>
      <c r="P103" s="60"/>
      <c r="Q103" s="61"/>
      <c r="R103" s="62"/>
      <c r="S103" s="63"/>
      <c r="T103" s="64"/>
      <c r="U103" s="65"/>
      <c r="V103" s="66"/>
      <c r="W103" s="67"/>
      <c r="X103" s="157"/>
      <c r="Y103" s="157"/>
      <c r="Z103" s="158"/>
      <c r="AA103" s="159"/>
      <c r="AB103" s="1" t="s">
        <v>0</v>
      </c>
      <c r="AC103" s="22"/>
      <c r="AD103" s="21"/>
      <c r="AE103" s="21"/>
    </row>
    <row r="104" spans="1:31" ht="33" hidden="1" customHeight="1" x14ac:dyDescent="0.3">
      <c r="A104" s="22"/>
      <c r="B104" s="82"/>
      <c r="C104" s="53"/>
      <c r="D104" s="54"/>
      <c r="E104" s="55"/>
      <c r="F104" s="56"/>
      <c r="G104" s="56"/>
      <c r="H104" s="57"/>
      <c r="I104" s="68"/>
      <c r="J104" s="148"/>
      <c r="K104" s="59"/>
      <c r="L104" s="56"/>
      <c r="M104" s="60"/>
      <c r="N104" s="60"/>
      <c r="O104" s="60"/>
      <c r="P104" s="60"/>
      <c r="Q104" s="61"/>
      <c r="R104" s="62"/>
      <c r="S104" s="63"/>
      <c r="T104" s="64"/>
      <c r="U104" s="65"/>
      <c r="V104" s="66"/>
      <c r="W104" s="67"/>
      <c r="X104" s="157"/>
      <c r="Y104" s="157"/>
      <c r="Z104" s="158"/>
      <c r="AA104" s="159"/>
      <c r="AB104" s="1" t="s">
        <v>0</v>
      </c>
      <c r="AC104" s="22"/>
      <c r="AD104" s="21"/>
      <c r="AE104" s="21"/>
    </row>
    <row r="105" spans="1:31" ht="33" hidden="1" customHeight="1" x14ac:dyDescent="0.3">
      <c r="A105" s="22"/>
      <c r="B105" s="82"/>
      <c r="C105" s="53"/>
      <c r="D105" s="54"/>
      <c r="E105" s="55"/>
      <c r="F105" s="56"/>
      <c r="G105" s="56"/>
      <c r="H105" s="57"/>
      <c r="I105" s="68"/>
      <c r="J105" s="148"/>
      <c r="K105" s="59"/>
      <c r="L105" s="56"/>
      <c r="M105" s="60"/>
      <c r="N105" s="60"/>
      <c r="O105" s="60"/>
      <c r="P105" s="60"/>
      <c r="Q105" s="61"/>
      <c r="R105" s="62"/>
      <c r="S105" s="63"/>
      <c r="T105" s="64"/>
      <c r="U105" s="65"/>
      <c r="V105" s="66"/>
      <c r="W105" s="67"/>
      <c r="X105" s="157"/>
      <c r="Y105" s="157"/>
      <c r="Z105" s="158"/>
      <c r="AA105" s="159"/>
      <c r="AB105" s="1" t="s">
        <v>0</v>
      </c>
      <c r="AC105" s="22"/>
      <c r="AD105" s="21"/>
      <c r="AE105" s="21"/>
    </row>
    <row r="106" spans="1:31" ht="33" hidden="1" customHeight="1" x14ac:dyDescent="0.3">
      <c r="A106" s="22"/>
      <c r="B106" s="82"/>
      <c r="C106" s="53"/>
      <c r="D106" s="54"/>
      <c r="E106" s="55"/>
      <c r="F106" s="56"/>
      <c r="G106" s="56"/>
      <c r="H106" s="57"/>
      <c r="I106" s="68"/>
      <c r="J106" s="148"/>
      <c r="K106" s="59"/>
      <c r="L106" s="56"/>
      <c r="M106" s="60"/>
      <c r="N106" s="60"/>
      <c r="O106" s="60"/>
      <c r="P106" s="60"/>
      <c r="Q106" s="61"/>
      <c r="R106" s="62"/>
      <c r="S106" s="63"/>
      <c r="T106" s="64"/>
      <c r="U106" s="65"/>
      <c r="V106" s="66"/>
      <c r="W106" s="67"/>
      <c r="X106" s="157"/>
      <c r="Y106" s="157"/>
      <c r="Z106" s="158"/>
      <c r="AA106" s="159"/>
      <c r="AB106" s="1" t="s">
        <v>0</v>
      </c>
      <c r="AC106" s="22"/>
      <c r="AD106" s="21"/>
      <c r="AE106" s="21"/>
    </row>
    <row r="107" spans="1:31" ht="33" hidden="1" customHeight="1" x14ac:dyDescent="0.3">
      <c r="A107" s="22"/>
      <c r="B107" s="82"/>
      <c r="C107" s="53"/>
      <c r="D107" s="54"/>
      <c r="E107" s="55"/>
      <c r="F107" s="56"/>
      <c r="G107" s="56"/>
      <c r="H107" s="57"/>
      <c r="I107" s="68"/>
      <c r="J107" s="148"/>
      <c r="K107" s="57"/>
      <c r="L107" s="56"/>
      <c r="M107" s="60"/>
      <c r="N107" s="60"/>
      <c r="O107" s="60"/>
      <c r="P107" s="60"/>
      <c r="Q107" s="61"/>
      <c r="R107" s="62"/>
      <c r="S107" s="63"/>
      <c r="T107" s="64"/>
      <c r="U107" s="65"/>
      <c r="V107" s="66"/>
      <c r="W107" s="67"/>
      <c r="X107" s="157"/>
      <c r="Y107" s="157"/>
      <c r="Z107" s="158"/>
      <c r="AA107" s="159"/>
      <c r="AB107" s="1" t="s">
        <v>0</v>
      </c>
      <c r="AC107" s="22"/>
      <c r="AD107" s="21"/>
      <c r="AE107" s="21"/>
    </row>
    <row r="108" spans="1:31" ht="33" hidden="1" customHeight="1" x14ac:dyDescent="0.3">
      <c r="A108" s="22"/>
      <c r="B108" s="82"/>
      <c r="C108" s="53"/>
      <c r="D108" s="54"/>
      <c r="E108" s="55"/>
      <c r="F108" s="56"/>
      <c r="G108" s="56"/>
      <c r="H108" s="57"/>
      <c r="I108" s="68"/>
      <c r="J108" s="148"/>
      <c r="K108" s="57"/>
      <c r="L108" s="56"/>
      <c r="M108" s="60"/>
      <c r="N108" s="60"/>
      <c r="O108" s="60"/>
      <c r="P108" s="60"/>
      <c r="Q108" s="61"/>
      <c r="R108" s="62"/>
      <c r="S108" s="63"/>
      <c r="T108" s="64"/>
      <c r="U108" s="65"/>
      <c r="V108" s="66"/>
      <c r="W108" s="67"/>
      <c r="X108" s="157"/>
      <c r="Y108" s="157"/>
      <c r="Z108" s="158"/>
      <c r="AA108" s="159"/>
      <c r="AB108" s="1" t="s">
        <v>0</v>
      </c>
      <c r="AC108" s="22"/>
      <c r="AD108" s="21"/>
      <c r="AE108" s="21"/>
    </row>
    <row r="109" spans="1:31" ht="33" hidden="1" customHeight="1" x14ac:dyDescent="0.3">
      <c r="A109" s="22"/>
      <c r="B109" s="82"/>
      <c r="C109" s="53"/>
      <c r="D109" s="54"/>
      <c r="E109" s="55"/>
      <c r="F109" s="56"/>
      <c r="G109" s="56"/>
      <c r="H109" s="57"/>
      <c r="I109" s="68"/>
      <c r="J109" s="148"/>
      <c r="K109" s="57"/>
      <c r="L109" s="56"/>
      <c r="M109" s="60"/>
      <c r="N109" s="60"/>
      <c r="O109" s="60"/>
      <c r="P109" s="60"/>
      <c r="Q109" s="61"/>
      <c r="R109" s="62"/>
      <c r="S109" s="63"/>
      <c r="T109" s="64"/>
      <c r="U109" s="65"/>
      <c r="V109" s="66"/>
      <c r="W109" s="67"/>
      <c r="X109" s="157"/>
      <c r="Y109" s="160"/>
      <c r="Z109" s="158"/>
      <c r="AA109" s="159"/>
      <c r="AB109" s="1" t="s">
        <v>0</v>
      </c>
      <c r="AC109" s="22"/>
      <c r="AD109" s="21"/>
      <c r="AE109" s="21"/>
    </row>
    <row r="110" spans="1:31" ht="33" hidden="1" customHeight="1" x14ac:dyDescent="0.3">
      <c r="A110" s="22"/>
      <c r="B110" s="82"/>
      <c r="C110" s="53"/>
      <c r="D110" s="54"/>
      <c r="E110" s="55"/>
      <c r="F110" s="56"/>
      <c r="G110" s="56"/>
      <c r="H110" s="57"/>
      <c r="I110" s="68"/>
      <c r="J110" s="148"/>
      <c r="K110" s="59"/>
      <c r="L110" s="56"/>
      <c r="M110" s="60"/>
      <c r="N110" s="60"/>
      <c r="O110" s="60"/>
      <c r="P110" s="60"/>
      <c r="Q110" s="61"/>
      <c r="R110" s="62"/>
      <c r="S110" s="63"/>
      <c r="T110" s="64"/>
      <c r="U110" s="65"/>
      <c r="V110" s="66"/>
      <c r="W110" s="67"/>
      <c r="X110" s="157"/>
      <c r="Y110" s="157"/>
      <c r="Z110" s="158"/>
      <c r="AA110" s="159"/>
      <c r="AB110" s="1" t="s">
        <v>0</v>
      </c>
      <c r="AC110" s="22"/>
      <c r="AD110" s="21"/>
      <c r="AE110" s="21"/>
    </row>
    <row r="111" spans="1:31" ht="33" hidden="1" customHeight="1" x14ac:dyDescent="0.3">
      <c r="A111" s="22"/>
      <c r="B111" s="82"/>
      <c r="C111" s="53"/>
      <c r="D111" s="54"/>
      <c r="E111" s="55"/>
      <c r="F111" s="56"/>
      <c r="G111" s="56"/>
      <c r="H111" s="57"/>
      <c r="I111" s="68"/>
      <c r="J111" s="148"/>
      <c r="K111" s="59"/>
      <c r="L111" s="56"/>
      <c r="M111" s="60"/>
      <c r="N111" s="60"/>
      <c r="O111" s="60"/>
      <c r="P111" s="60"/>
      <c r="Q111" s="61"/>
      <c r="R111" s="62"/>
      <c r="S111" s="63"/>
      <c r="T111" s="64"/>
      <c r="U111" s="65"/>
      <c r="V111" s="66"/>
      <c r="W111" s="67"/>
      <c r="X111" s="157"/>
      <c r="Y111" s="157"/>
      <c r="Z111" s="158"/>
      <c r="AA111" s="159"/>
      <c r="AB111" s="1" t="s">
        <v>0</v>
      </c>
      <c r="AC111" s="22"/>
      <c r="AD111" s="21"/>
      <c r="AE111" s="21"/>
    </row>
    <row r="112" spans="1:31" ht="33" hidden="1" customHeight="1" x14ac:dyDescent="0.3">
      <c r="A112" s="22"/>
      <c r="B112" s="82"/>
      <c r="C112" s="53"/>
      <c r="D112" s="54"/>
      <c r="E112" s="55"/>
      <c r="F112" s="56"/>
      <c r="G112" s="56"/>
      <c r="H112" s="57"/>
      <c r="I112" s="68"/>
      <c r="J112" s="148"/>
      <c r="K112" s="59"/>
      <c r="L112" s="56"/>
      <c r="M112" s="60"/>
      <c r="N112" s="60"/>
      <c r="O112" s="60"/>
      <c r="P112" s="60"/>
      <c r="Q112" s="61"/>
      <c r="R112" s="62"/>
      <c r="S112" s="63"/>
      <c r="T112" s="64"/>
      <c r="U112" s="65"/>
      <c r="V112" s="66"/>
      <c r="W112" s="67"/>
      <c r="X112" s="157"/>
      <c r="Y112" s="157"/>
      <c r="Z112" s="158"/>
      <c r="AA112" s="159"/>
      <c r="AB112" s="1" t="s">
        <v>0</v>
      </c>
      <c r="AC112" s="22"/>
      <c r="AD112" s="21"/>
      <c r="AE112" s="21"/>
    </row>
    <row r="113" spans="1:31" ht="33" hidden="1" customHeight="1" x14ac:dyDescent="0.3">
      <c r="A113" s="22"/>
      <c r="B113" s="82"/>
      <c r="C113" s="53"/>
      <c r="D113" s="54"/>
      <c r="E113" s="55"/>
      <c r="F113" s="56"/>
      <c r="G113" s="56"/>
      <c r="H113" s="57"/>
      <c r="I113" s="68"/>
      <c r="J113" s="148"/>
      <c r="K113" s="59"/>
      <c r="L113" s="56"/>
      <c r="M113" s="60"/>
      <c r="N113" s="60"/>
      <c r="O113" s="60"/>
      <c r="P113" s="60"/>
      <c r="Q113" s="61"/>
      <c r="R113" s="62"/>
      <c r="S113" s="63"/>
      <c r="T113" s="64"/>
      <c r="U113" s="65"/>
      <c r="V113" s="66"/>
      <c r="W113" s="67"/>
      <c r="X113" s="157"/>
      <c r="Y113" s="157"/>
      <c r="Z113" s="158"/>
      <c r="AA113" s="159"/>
      <c r="AB113" s="1" t="s">
        <v>0</v>
      </c>
      <c r="AC113" s="22"/>
      <c r="AD113" s="21"/>
      <c r="AE113" s="21"/>
    </row>
    <row r="114" spans="1:31" ht="33" hidden="1" customHeight="1" x14ac:dyDescent="0.3">
      <c r="A114" s="22"/>
      <c r="B114" s="82"/>
      <c r="C114" s="53"/>
      <c r="D114" s="54"/>
      <c r="E114" s="55"/>
      <c r="F114" s="56"/>
      <c r="G114" s="56"/>
      <c r="H114" s="57"/>
      <c r="I114" s="68"/>
      <c r="J114" s="148"/>
      <c r="K114" s="59"/>
      <c r="L114" s="56"/>
      <c r="M114" s="60"/>
      <c r="N114" s="60"/>
      <c r="O114" s="60"/>
      <c r="P114" s="60"/>
      <c r="Q114" s="61"/>
      <c r="R114" s="62"/>
      <c r="S114" s="63"/>
      <c r="T114" s="64"/>
      <c r="U114" s="65"/>
      <c r="V114" s="66"/>
      <c r="W114" s="67"/>
      <c r="X114" s="157"/>
      <c r="Y114" s="157"/>
      <c r="Z114" s="158"/>
      <c r="AA114" s="159"/>
      <c r="AB114" s="1" t="s">
        <v>0</v>
      </c>
      <c r="AC114" s="22"/>
      <c r="AD114" s="21"/>
      <c r="AE114" s="21"/>
    </row>
    <row r="115" spans="1:31" ht="33" hidden="1" customHeight="1" x14ac:dyDescent="0.3">
      <c r="A115" s="22"/>
      <c r="B115" s="82"/>
      <c r="C115" s="53"/>
      <c r="D115" s="54"/>
      <c r="E115" s="55"/>
      <c r="F115" s="56"/>
      <c r="G115" s="56"/>
      <c r="H115" s="57"/>
      <c r="I115" s="68"/>
      <c r="J115" s="148"/>
      <c r="K115" s="59"/>
      <c r="L115" s="56"/>
      <c r="M115" s="60"/>
      <c r="N115" s="60"/>
      <c r="O115" s="60"/>
      <c r="P115" s="60"/>
      <c r="Q115" s="61"/>
      <c r="R115" s="62"/>
      <c r="S115" s="63"/>
      <c r="T115" s="64"/>
      <c r="U115" s="65"/>
      <c r="V115" s="66"/>
      <c r="W115" s="67"/>
      <c r="X115" s="157"/>
      <c r="Y115" s="157"/>
      <c r="Z115" s="158"/>
      <c r="AA115" s="159"/>
      <c r="AB115" s="1" t="s">
        <v>0</v>
      </c>
      <c r="AC115" s="22"/>
      <c r="AD115" s="21"/>
      <c r="AE115" s="21"/>
    </row>
    <row r="116" spans="1:31" ht="33" hidden="1" customHeight="1" x14ac:dyDescent="0.3">
      <c r="A116" s="22"/>
      <c r="B116" s="82"/>
      <c r="C116" s="53"/>
      <c r="D116" s="54"/>
      <c r="E116" s="55"/>
      <c r="F116" s="56"/>
      <c r="G116" s="56"/>
      <c r="H116" s="57"/>
      <c r="I116" s="68"/>
      <c r="J116" s="148"/>
      <c r="K116" s="59"/>
      <c r="L116" s="56"/>
      <c r="M116" s="60"/>
      <c r="N116" s="60"/>
      <c r="O116" s="60"/>
      <c r="P116" s="60"/>
      <c r="Q116" s="61"/>
      <c r="R116" s="62"/>
      <c r="S116" s="63"/>
      <c r="T116" s="64"/>
      <c r="U116" s="65"/>
      <c r="V116" s="66"/>
      <c r="W116" s="67"/>
      <c r="X116" s="157"/>
      <c r="Y116" s="157"/>
      <c r="Z116" s="158"/>
      <c r="AA116" s="159"/>
      <c r="AB116" s="1" t="s">
        <v>0</v>
      </c>
      <c r="AC116" s="22"/>
      <c r="AD116" s="21"/>
      <c r="AE116" s="21"/>
    </row>
    <row r="117" spans="1:31" ht="33" hidden="1" customHeight="1" x14ac:dyDescent="0.3">
      <c r="A117" s="22"/>
      <c r="B117" s="82"/>
      <c r="C117" s="53"/>
      <c r="D117" s="54"/>
      <c r="E117" s="55"/>
      <c r="F117" s="56"/>
      <c r="G117" s="56"/>
      <c r="H117" s="57"/>
      <c r="I117" s="68"/>
      <c r="J117" s="148"/>
      <c r="K117" s="59"/>
      <c r="L117" s="56"/>
      <c r="M117" s="60"/>
      <c r="N117" s="60"/>
      <c r="O117" s="60"/>
      <c r="P117" s="60"/>
      <c r="Q117" s="61"/>
      <c r="R117" s="62"/>
      <c r="S117" s="63"/>
      <c r="T117" s="64"/>
      <c r="U117" s="65"/>
      <c r="V117" s="66"/>
      <c r="W117" s="67"/>
      <c r="X117" s="157"/>
      <c r="Y117" s="157"/>
      <c r="Z117" s="158"/>
      <c r="AA117" s="159"/>
      <c r="AB117" s="1" t="s">
        <v>0</v>
      </c>
      <c r="AC117" s="22"/>
      <c r="AD117" s="21"/>
      <c r="AE117" s="21"/>
    </row>
    <row r="118" spans="1:31" ht="33" hidden="1" customHeight="1" x14ac:dyDescent="0.3">
      <c r="A118" s="22"/>
      <c r="B118" s="82"/>
      <c r="C118" s="53"/>
      <c r="D118" s="54"/>
      <c r="E118" s="55"/>
      <c r="F118" s="56"/>
      <c r="G118" s="56"/>
      <c r="H118" s="57"/>
      <c r="I118" s="68"/>
      <c r="J118" s="148"/>
      <c r="K118" s="59"/>
      <c r="L118" s="56"/>
      <c r="M118" s="60"/>
      <c r="N118" s="60"/>
      <c r="O118" s="60"/>
      <c r="P118" s="60"/>
      <c r="Q118" s="61"/>
      <c r="R118" s="62"/>
      <c r="S118" s="63"/>
      <c r="T118" s="64"/>
      <c r="U118" s="65"/>
      <c r="V118" s="66"/>
      <c r="W118" s="67"/>
      <c r="X118" s="157"/>
      <c r="Y118" s="157"/>
      <c r="Z118" s="158"/>
      <c r="AA118" s="159"/>
      <c r="AB118" s="1" t="s">
        <v>0</v>
      </c>
      <c r="AC118" s="22"/>
      <c r="AD118" s="21"/>
      <c r="AE118" s="21"/>
    </row>
    <row r="119" spans="1:31" ht="33" hidden="1" customHeight="1" x14ac:dyDescent="0.3">
      <c r="A119" s="22"/>
      <c r="B119" s="82"/>
      <c r="C119" s="53"/>
      <c r="D119" s="54"/>
      <c r="E119" s="55"/>
      <c r="F119" s="56"/>
      <c r="G119" s="56"/>
      <c r="H119" s="57"/>
      <c r="I119" s="68"/>
      <c r="J119" s="148"/>
      <c r="K119" s="59"/>
      <c r="L119" s="56"/>
      <c r="M119" s="60"/>
      <c r="N119" s="60"/>
      <c r="O119" s="60"/>
      <c r="P119" s="60"/>
      <c r="Q119" s="61"/>
      <c r="R119" s="62"/>
      <c r="S119" s="63"/>
      <c r="T119" s="64"/>
      <c r="U119" s="65"/>
      <c r="V119" s="66"/>
      <c r="W119" s="67"/>
      <c r="X119" s="157"/>
      <c r="Y119" s="157"/>
      <c r="Z119" s="158"/>
      <c r="AA119" s="159"/>
      <c r="AB119" s="1" t="s">
        <v>0</v>
      </c>
      <c r="AC119" s="22"/>
      <c r="AD119" s="21"/>
      <c r="AE119" s="21"/>
    </row>
    <row r="120" spans="1:31" ht="33" hidden="1" customHeight="1" x14ac:dyDescent="0.3">
      <c r="A120" s="22"/>
      <c r="B120" s="82"/>
      <c r="C120" s="53"/>
      <c r="D120" s="54"/>
      <c r="E120" s="55"/>
      <c r="F120" s="56"/>
      <c r="G120" s="56"/>
      <c r="H120" s="57"/>
      <c r="I120" s="68"/>
      <c r="J120" s="148"/>
      <c r="K120" s="59"/>
      <c r="L120" s="56"/>
      <c r="M120" s="60"/>
      <c r="N120" s="60"/>
      <c r="O120" s="60"/>
      <c r="P120" s="60"/>
      <c r="Q120" s="61"/>
      <c r="R120" s="62"/>
      <c r="S120" s="63"/>
      <c r="T120" s="64"/>
      <c r="U120" s="65"/>
      <c r="V120" s="66"/>
      <c r="W120" s="67"/>
      <c r="X120" s="157"/>
      <c r="Y120" s="157"/>
      <c r="Z120" s="158"/>
      <c r="AA120" s="159"/>
      <c r="AB120" s="1" t="s">
        <v>0</v>
      </c>
      <c r="AC120" s="22"/>
      <c r="AD120" s="21"/>
      <c r="AE120" s="21"/>
    </row>
    <row r="121" spans="1:31" ht="33" hidden="1" customHeight="1" x14ac:dyDescent="0.3">
      <c r="A121" s="22"/>
      <c r="B121" s="82"/>
      <c r="C121" s="53"/>
      <c r="D121" s="54"/>
      <c r="E121" s="55"/>
      <c r="F121" s="56"/>
      <c r="G121" s="56"/>
      <c r="H121" s="57"/>
      <c r="I121" s="68"/>
      <c r="J121" s="148"/>
      <c r="K121" s="59"/>
      <c r="L121" s="56"/>
      <c r="M121" s="60"/>
      <c r="N121" s="60"/>
      <c r="O121" s="60"/>
      <c r="P121" s="60"/>
      <c r="Q121" s="61"/>
      <c r="R121" s="62"/>
      <c r="S121" s="63"/>
      <c r="T121" s="64"/>
      <c r="U121" s="65"/>
      <c r="V121" s="66"/>
      <c r="W121" s="67"/>
      <c r="X121" s="157"/>
      <c r="Y121" s="157"/>
      <c r="Z121" s="158"/>
      <c r="AA121" s="159"/>
      <c r="AB121" s="1"/>
      <c r="AC121" s="22"/>
      <c r="AD121" s="21"/>
      <c r="AE121" s="21"/>
    </row>
    <row r="122" spans="1:31" ht="21" customHeight="1" x14ac:dyDescent="0.3">
      <c r="A122" s="22"/>
      <c r="B122" s="82"/>
      <c r="C122" s="72" t="s">
        <v>310</v>
      </c>
      <c r="D122" s="73"/>
      <c r="E122" s="74"/>
      <c r="F122" s="74"/>
      <c r="G122" s="74"/>
      <c r="H122" s="75"/>
      <c r="I122" s="76"/>
      <c r="J122" s="150"/>
      <c r="K122" s="75"/>
      <c r="L122" s="74"/>
      <c r="M122" s="77"/>
      <c r="N122" s="77"/>
      <c r="O122" s="77"/>
      <c r="P122" s="77"/>
      <c r="Q122" s="77"/>
      <c r="R122" s="151"/>
      <c r="S122" s="152"/>
      <c r="T122" s="153"/>
      <c r="U122" s="154"/>
      <c r="V122" s="155"/>
      <c r="W122" s="156"/>
      <c r="X122" s="161"/>
      <c r="Y122" s="161"/>
      <c r="Z122" s="161"/>
      <c r="AA122" s="162"/>
      <c r="AB122" s="1" t="s">
        <v>0</v>
      </c>
      <c r="AC122" s="22"/>
      <c r="AD122" s="21"/>
      <c r="AE122" s="21"/>
    </row>
    <row r="123" spans="1:31" ht="12" customHeight="1" x14ac:dyDescent="0.3">
      <c r="A123" s="22"/>
      <c r="B123" s="29" t="s">
        <v>0</v>
      </c>
      <c r="C123" s="78" t="s">
        <v>0</v>
      </c>
      <c r="D123" s="78" t="s">
        <v>0</v>
      </c>
      <c r="E123" s="78" t="s">
        <v>0</v>
      </c>
      <c r="F123" s="78" t="s">
        <v>0</v>
      </c>
      <c r="G123" s="78" t="s">
        <v>0</v>
      </c>
      <c r="H123" s="78" t="s">
        <v>0</v>
      </c>
      <c r="I123" s="78" t="s">
        <v>0</v>
      </c>
      <c r="J123" s="78" t="s">
        <v>0</v>
      </c>
      <c r="K123" s="78" t="s">
        <v>0</v>
      </c>
      <c r="L123" s="78" t="s">
        <v>0</v>
      </c>
      <c r="M123" s="78" t="s">
        <v>0</v>
      </c>
      <c r="N123" s="78" t="s">
        <v>0</v>
      </c>
      <c r="O123" s="78" t="s">
        <v>0</v>
      </c>
      <c r="P123" s="78" t="s">
        <v>0</v>
      </c>
      <c r="Q123" s="78" t="s">
        <v>0</v>
      </c>
      <c r="R123" s="78" t="s">
        <v>0</v>
      </c>
      <c r="S123" s="78" t="s">
        <v>0</v>
      </c>
      <c r="T123" s="78" t="s">
        <v>0</v>
      </c>
      <c r="U123" s="78" t="s">
        <v>0</v>
      </c>
      <c r="V123" s="78" t="s">
        <v>0</v>
      </c>
      <c r="W123" s="78" t="s">
        <v>0</v>
      </c>
      <c r="X123" s="78" t="s">
        <v>0</v>
      </c>
      <c r="Y123" s="147" t="s">
        <v>0</v>
      </c>
      <c r="Z123" s="78" t="s">
        <v>0</v>
      </c>
      <c r="AA123" s="78" t="s">
        <v>0</v>
      </c>
      <c r="AB123" s="29" t="s">
        <v>0</v>
      </c>
      <c r="AC123" s="22"/>
      <c r="AD123" s="21"/>
      <c r="AE123" s="21"/>
    </row>
    <row r="124" spans="1:31" ht="27" customHeight="1" x14ac:dyDescent="0.3">
      <c r="A124" s="22"/>
      <c r="B124" s="82"/>
      <c r="C124" s="79" t="s">
        <v>197</v>
      </c>
      <c r="D124" s="80"/>
      <c r="E124" s="96" t="s">
        <v>198</v>
      </c>
      <c r="F124" s="97"/>
      <c r="G124" s="97"/>
      <c r="H124" s="97"/>
      <c r="I124" s="98"/>
      <c r="J124" s="81" t="s">
        <v>199</v>
      </c>
      <c r="K124" s="99" t="s">
        <v>283</v>
      </c>
      <c r="L124" s="100"/>
      <c r="M124" s="100"/>
      <c r="N124" s="100"/>
      <c r="O124" s="100"/>
      <c r="P124" s="100"/>
      <c r="Q124" s="100"/>
      <c r="R124" s="100"/>
      <c r="S124" s="101"/>
      <c r="T124" s="102" t="s">
        <v>284</v>
      </c>
      <c r="U124" s="103"/>
      <c r="V124" s="103"/>
      <c r="W124" s="103"/>
      <c r="X124" s="103"/>
      <c r="Y124" s="103"/>
      <c r="Z124" s="103"/>
      <c r="AA124" s="103"/>
      <c r="AB124" s="1" t="s">
        <v>0</v>
      </c>
      <c r="AC124" s="22"/>
      <c r="AE124" s="21"/>
    </row>
    <row r="125" spans="1:31" ht="27" customHeight="1" x14ac:dyDescent="0.3">
      <c r="A125" s="22"/>
      <c r="B125" s="82"/>
      <c r="C125" s="104" t="s">
        <v>200</v>
      </c>
      <c r="D125" s="104"/>
      <c r="E125" s="105" t="s">
        <v>201</v>
      </c>
      <c r="F125" s="105"/>
      <c r="G125" s="105"/>
      <c r="H125" s="105"/>
      <c r="I125" s="105"/>
      <c r="J125" s="105"/>
      <c r="K125" s="106" t="s">
        <v>285</v>
      </c>
      <c r="L125" s="107"/>
      <c r="M125" s="107"/>
      <c r="N125" s="108"/>
      <c r="O125" s="112" t="s">
        <v>286</v>
      </c>
      <c r="P125" s="113"/>
      <c r="Q125" s="113"/>
      <c r="R125" s="114"/>
      <c r="S125" s="118" t="s">
        <v>287</v>
      </c>
      <c r="T125" s="119"/>
      <c r="U125" s="119"/>
      <c r="V125" s="119"/>
      <c r="W125" s="119"/>
      <c r="X125" s="90" t="s">
        <v>288</v>
      </c>
      <c r="Y125" s="90"/>
      <c r="Z125" s="90"/>
      <c r="AA125" s="90"/>
      <c r="AB125" s="1" t="s">
        <v>0</v>
      </c>
      <c r="AC125" s="22"/>
      <c r="AE125" s="21"/>
    </row>
    <row r="126" spans="1:31" ht="27" customHeight="1" x14ac:dyDescent="0.3">
      <c r="A126" s="22"/>
      <c r="B126" s="82"/>
      <c r="C126" s="92" t="s">
        <v>202</v>
      </c>
      <c r="D126" s="92"/>
      <c r="E126" s="93" t="s">
        <v>203</v>
      </c>
      <c r="F126" s="93"/>
      <c r="G126" s="93"/>
      <c r="H126" s="93"/>
      <c r="I126" s="93"/>
      <c r="J126" s="93"/>
      <c r="K126" s="109"/>
      <c r="L126" s="110"/>
      <c r="M126" s="110"/>
      <c r="N126" s="111"/>
      <c r="O126" s="115"/>
      <c r="P126" s="116"/>
      <c r="Q126" s="116"/>
      <c r="R126" s="117"/>
      <c r="S126" s="120"/>
      <c r="T126" s="121"/>
      <c r="U126" s="121"/>
      <c r="V126" s="121"/>
      <c r="W126" s="121"/>
      <c r="X126" s="91"/>
      <c r="Y126" s="91"/>
      <c r="Z126" s="91"/>
      <c r="AA126" s="91"/>
      <c r="AB126" s="1" t="s">
        <v>0</v>
      </c>
      <c r="AC126" s="22"/>
      <c r="AE126" s="21"/>
    </row>
    <row r="127" spans="1:31" ht="12" customHeight="1" x14ac:dyDescent="0.3">
      <c r="A127" s="22"/>
      <c r="B127" s="1" t="s">
        <v>0</v>
      </c>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t="s">
        <v>0</v>
      </c>
      <c r="AC127" s="22"/>
      <c r="AE127" s="21"/>
    </row>
    <row r="128" spans="1:31" ht="15" customHeight="1" x14ac:dyDescent="0.3">
      <c r="A128" s="22" t="s">
        <v>0</v>
      </c>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row>
    <row r="129" s="30" customFormat="1" ht="24" customHeight="1" x14ac:dyDescent="0.3"/>
  </sheetData>
  <sheetProtection password="DFEC" sheet="1" objects="1" scenarios="1" autoFilter="0"/>
  <autoFilter ref="E9:AA9"/>
  <mergeCells count="35">
    <mergeCell ref="B1:B5"/>
    <mergeCell ref="C2:I2"/>
    <mergeCell ref="J2:K2"/>
    <mergeCell ref="L2:M2"/>
    <mergeCell ref="N2:Q2"/>
    <mergeCell ref="E3:I3"/>
    <mergeCell ref="K3:M3"/>
    <mergeCell ref="O3:P3"/>
    <mergeCell ref="X7:Z7"/>
    <mergeCell ref="R3:AA3"/>
    <mergeCell ref="AD3:AD4"/>
    <mergeCell ref="C4:C5"/>
    <mergeCell ref="E4:I4"/>
    <mergeCell ref="K4:O4"/>
    <mergeCell ref="R4:AA5"/>
    <mergeCell ref="E5:I5"/>
    <mergeCell ref="J5:P5"/>
    <mergeCell ref="B6:B9"/>
    <mergeCell ref="E7:H7"/>
    <mergeCell ref="J7:K7"/>
    <mergeCell ref="L7:Q7"/>
    <mergeCell ref="R7:V7"/>
    <mergeCell ref="X125:AA126"/>
    <mergeCell ref="C126:D126"/>
    <mergeCell ref="E126:J126"/>
    <mergeCell ref="AC10:AE10"/>
    <mergeCell ref="AC11:AE12"/>
    <mergeCell ref="E124:I124"/>
    <mergeCell ref="K124:S124"/>
    <mergeCell ref="T124:AA124"/>
    <mergeCell ref="C125:D125"/>
    <mergeCell ref="E125:J125"/>
    <mergeCell ref="K125:N126"/>
    <mergeCell ref="O125:R126"/>
    <mergeCell ref="S125:W126"/>
  </mergeCells>
  <conditionalFormatting sqref="E10:AA122">
    <cfRule type="expression" dxfId="3" priority="2">
      <formula>ISODD(ROW())</formula>
    </cfRule>
    <cfRule type="expression" dxfId="2" priority="3">
      <formula>ISEVEN(ROW())</formula>
    </cfRule>
  </conditionalFormatting>
  <conditionalFormatting sqref="X10:X122 Z10:AA122">
    <cfRule type="expression" dxfId="1" priority="4">
      <formula>OR($X10="Nieuwe prijs",#REF!="Te herhalen")</formula>
    </cfRule>
  </conditionalFormatting>
  <conditionalFormatting sqref="Y10:Y122">
    <cfRule type="expression" dxfId="0" priority="1">
      <formula>OR($X10="Nieuwe prijs",#REF!="Te herhalen")</formula>
    </cfRule>
  </conditionalFormatting>
  <dataValidations disablePrompts="1" count="6">
    <dataValidation type="list" errorStyle="information" allowBlank="1" showInputMessage="1" prompt="Vrije invoer._x000a_" sqref="N2:Q2">
      <mc:AlternateContent xmlns:x12ac="http://schemas.microsoft.com/office/spreadsheetml/2011/1/ac" xmlns:mc="http://schemas.openxmlformats.org/markup-compatibility/2006">
        <mc:Choice Requires="x12ac">
          <x12ac:list>"Vermeld hier het leveringsadres, de datum en tijdspanne dat iemand aanwezig is."</x12ac:list>
        </mc:Choice>
        <mc:Fallback>
          <formula1>"Vermeld hier het leveringsadres, de datum en tijdspanne dat iemand aanwezig is."</formula1>
        </mc:Fallback>
      </mc:AlternateContent>
    </dataValidation>
    <dataValidation type="list" allowBlank="1" showErrorMessage="1" sqref="L2:M2">
      <formula1>$AD$57:$AD$64</formula1>
    </dataValidation>
    <dataValidation type="list" errorStyle="information" allowBlank="1" showInputMessage="1" prompt="Contact _x000a_gsm nr._x000a_" sqref="J2">
      <formula1>"Hier uw voornaam en  gsm-nummer a.u.b."</formula1>
    </dataValidation>
    <dataValidation type="list" allowBlank="1" showInputMessage="1" showErrorMessage="1" error="Enkel de vermelde fruitsoorten" sqref="T2">
      <formula1>$AD$29:$AD$56</formula1>
    </dataValidation>
    <dataValidation type="list" allowBlank="1" showInputMessage="1" showErrorMessage="1" error="Enkel de vermelde fruitsoorten" sqref="Y2">
      <formula1>$AD$13:$AD$28</formula1>
    </dataValidation>
    <dataValidation type="list" allowBlank="1" showInputMessage="1" showErrorMessage="1" sqref="R2">
      <formula1>"Kies een Kenmerk:,*minder pitjes,*weinig pitjes,*hele*,*stukjes,*gezeefd,"</formula1>
    </dataValidation>
  </dataValidations>
  <hyperlinks>
    <hyperlink ref="I7" r:id="rId1"/>
    <hyperlink ref="Q4" r:id="rId2"/>
    <hyperlink ref="C124" location="Bestellijst_inStock!C9" display="TERUG"/>
    <hyperlink ref="J124" r:id="rId3"/>
  </hyperlinks>
  <printOptions horizontalCentered="1"/>
  <pageMargins left="0" right="0" top="0.15748031496062992" bottom="0.19685039370078741" header="0" footer="0"/>
  <pageSetup paperSize="9" scale="45" fitToHeight="0" orientation="landscape" horizontalDpi="4294967293" verticalDpi="4294967293" r:id="rId4"/>
  <drawing r:id="rId5"/>
  <legacyDrawing r:id="rId6"/>
  <controls>
    <mc:AlternateContent xmlns:mc="http://schemas.openxmlformats.org/markup-compatibility/2006">
      <mc:Choice Requires="x14">
        <control shapeId="9217" r:id="rId7" name="Update_BESTELFORMULIER_SURPRISES">
          <controlPr locked="0" defaultSize="0" autoLine="0" r:id="rId8">
            <anchor moveWithCells="1">
              <from>
                <xdr:col>29</xdr:col>
                <xdr:colOff>144780</xdr:colOff>
                <xdr:row>7</xdr:row>
                <xdr:rowOff>22860</xdr:rowOff>
              </from>
              <to>
                <xdr:col>29</xdr:col>
                <xdr:colOff>1203960</xdr:colOff>
                <xdr:row>7</xdr:row>
                <xdr:rowOff>426720</xdr:rowOff>
              </to>
            </anchor>
          </controlPr>
        </control>
      </mc:Choice>
      <mc:Fallback>
        <control shapeId="9217" r:id="rId7" name="Update_BESTELFORMULIER_SURPRISES"/>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Bestelformulier_Surprises</vt:lpstr>
      <vt:lpstr>Bestelformulier_Surprises!Afdruktitels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Maes</dc:creator>
  <cp:lastModifiedBy>Walter Maes</cp:lastModifiedBy>
  <cp:lastPrinted>2024-12-03T16:56:37Z</cp:lastPrinted>
  <dcterms:created xsi:type="dcterms:W3CDTF">2024-08-01T15:17:30Z</dcterms:created>
  <dcterms:modified xsi:type="dcterms:W3CDTF">2025-05-19T16:40:23Z</dcterms:modified>
</cp:coreProperties>
</file>